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45" windowWidth="19320" windowHeight="12780" tabRatio="788"/>
  </bookViews>
  <sheets>
    <sheet name="СВОД КС" sheetId="1" r:id="rId1"/>
    <sheet name="СВОД АПП" sheetId="19" r:id="rId2"/>
    <sheet name="СВОД Проф" sheetId="25" r:id="rId3"/>
    <sheet name="СВОД Мед услуги" sheetId="15" r:id="rId4"/>
    <sheet name="1 ГКБ КС" sheetId="3" r:id="rId5"/>
    <sheet name="4 ГКБ КС" sheetId="2" r:id="rId6"/>
    <sheet name="ООД КС" sheetId="4" r:id="rId7"/>
    <sheet name="Госпиталь КС" sheetId="5" r:id="rId8"/>
    <sheet name="Вичуга КС" sheetId="6" r:id="rId9"/>
    <sheet name="ООД АПП" sheetId="17" r:id="rId10"/>
    <sheet name="Кардио АПП" sheetId="7" r:id="rId11"/>
    <sheet name="ОГВВ АПП" sheetId="16" r:id="rId12"/>
    <sheet name="Кинешма АПП" sheetId="10" r:id="rId13"/>
    <sheet name="Светадар АПП" sheetId="18" r:id="rId14"/>
    <sheet name="ООД Проф" sheetId="24" r:id="rId15"/>
    <sheet name="ГКБ 1 Мед усл" sheetId="13" r:id="rId16"/>
    <sheet name="УЗД Мед усл" sheetId="14" r:id="rId17"/>
  </sheets>
  <definedNames>
    <definedName name="_xlnm.Print_Titles" localSheetId="15">'ГКБ 1 Мед усл'!$5:$6</definedName>
    <definedName name="_xlnm.Print_Titles" localSheetId="10">'Кардио АПП'!$4:$6</definedName>
    <definedName name="_xlnm.Print_Titles" localSheetId="12">'Кинешма АПП'!$4:$6</definedName>
    <definedName name="_xlnm.Print_Titles" localSheetId="11">'ОГВВ АПП'!$4:$6</definedName>
    <definedName name="_xlnm.Print_Titles" localSheetId="9">'ООД АПП'!$4:$6</definedName>
    <definedName name="_xlnm.Print_Titles" localSheetId="13">'Светадар АПП'!$4:$6</definedName>
    <definedName name="_xlnm.Print_Titles" localSheetId="1">'СВОД АПП'!$4:$6</definedName>
    <definedName name="_xlnm.Print_Titles" localSheetId="3">'СВОД Мед услуги'!$5:$6</definedName>
    <definedName name="_xlnm.Print_Titles" localSheetId="2">'СВОД Проф'!$5:$10</definedName>
    <definedName name="_xlnm.Print_Titles" localSheetId="16">'УЗД Мед усл'!$5:$6</definedName>
    <definedName name="_xlnm.Print_Area" localSheetId="4">'1 ГКБ КС'!$A$1:$I$56</definedName>
    <definedName name="_xlnm.Print_Area" localSheetId="5">'4 ГКБ КС'!$A$1:$I$56</definedName>
    <definedName name="_xlnm.Print_Area" localSheetId="8">'Вичуга КС'!$A$1:$I$56</definedName>
    <definedName name="_xlnm.Print_Area" localSheetId="7">'Госпиталь КС'!$A$1:$I$56</definedName>
    <definedName name="_xlnm.Print_Area" localSheetId="6">'ООД КС'!$A$1:$I$56</definedName>
    <definedName name="_xlnm.Print_Area" localSheetId="14">'ООД Проф'!#REF!</definedName>
    <definedName name="_xlnm.Print_Area" localSheetId="1">'СВОД АПП'!$A$1:$J$43</definedName>
    <definedName name="_xlnm.Print_Area" localSheetId="0">'СВОД КС'!$A$1:$I$65</definedName>
  </definedNames>
  <calcPr calcId="145621"/>
</workbook>
</file>

<file path=xl/calcChain.xml><?xml version="1.0" encoding="utf-8"?>
<calcChain xmlns="http://schemas.openxmlformats.org/spreadsheetml/2006/main">
  <c r="P74" i="24" l="1"/>
  <c r="O74" i="24"/>
  <c r="N74" i="24"/>
  <c r="L74" i="24"/>
  <c r="K74" i="24"/>
  <c r="J74" i="24"/>
  <c r="I74" i="24"/>
  <c r="H74" i="24"/>
  <c r="G74" i="24"/>
  <c r="F74" i="24"/>
  <c r="E74" i="24"/>
  <c r="D74" i="24"/>
  <c r="C74" i="24"/>
  <c r="B74" i="24"/>
  <c r="M73" i="24"/>
  <c r="M72" i="24"/>
  <c r="M71" i="24"/>
  <c r="M70" i="24"/>
  <c r="M69" i="24"/>
  <c r="M68" i="24"/>
  <c r="M67" i="24"/>
  <c r="M66" i="24"/>
  <c r="M65" i="24"/>
  <c r="M64" i="24"/>
  <c r="M63" i="24"/>
  <c r="M62" i="24"/>
  <c r="M61" i="24"/>
  <c r="M60" i="24"/>
  <c r="M59" i="24"/>
  <c r="M58" i="24"/>
  <c r="M57" i="24"/>
  <c r="M56" i="24"/>
  <c r="M55" i="24"/>
  <c r="M54" i="24"/>
  <c r="M53" i="24"/>
  <c r="M52" i="24"/>
  <c r="M51" i="24"/>
  <c r="M50" i="24"/>
  <c r="M49" i="24"/>
  <c r="M48" i="24"/>
  <c r="M47" i="24"/>
  <c r="M46" i="24"/>
  <c r="M45" i="24"/>
  <c r="M44" i="24"/>
  <c r="M43" i="24"/>
  <c r="M42" i="24"/>
  <c r="M41" i="24"/>
  <c r="M40" i="24"/>
  <c r="M39" i="24"/>
  <c r="M38" i="24"/>
  <c r="M37" i="24"/>
  <c r="M36" i="24"/>
  <c r="M35" i="24"/>
  <c r="M34" i="24"/>
  <c r="M33" i="24"/>
  <c r="M32" i="24"/>
  <c r="M31" i="24"/>
  <c r="M30" i="24"/>
  <c r="M29" i="24"/>
  <c r="M28" i="24"/>
  <c r="M27" i="24"/>
  <c r="M26" i="24"/>
  <c r="M25" i="24"/>
  <c r="M24" i="24"/>
  <c r="M23" i="24"/>
  <c r="M22" i="24"/>
  <c r="M21" i="24"/>
  <c r="M20" i="24"/>
  <c r="M19" i="24"/>
  <c r="M18" i="24"/>
  <c r="M17" i="24"/>
  <c r="M16" i="24"/>
  <c r="M15" i="24"/>
  <c r="M14" i="24"/>
  <c r="M13" i="24"/>
  <c r="M12" i="24"/>
  <c r="M11" i="24"/>
  <c r="M74" i="24" s="1"/>
  <c r="N70" i="18" l="1"/>
  <c r="M70" i="18"/>
  <c r="L70" i="18"/>
  <c r="K70" i="18"/>
  <c r="I70" i="18"/>
  <c r="H70" i="18"/>
  <c r="G70" i="18"/>
  <c r="F70" i="18"/>
  <c r="E70" i="18"/>
  <c r="D70" i="18"/>
  <c r="C70" i="18"/>
  <c r="B69" i="18"/>
  <c r="B68" i="18"/>
  <c r="B67" i="18"/>
  <c r="J67" i="18" s="1"/>
  <c r="B66" i="18"/>
  <c r="B65" i="18"/>
  <c r="B64" i="18"/>
  <c r="B63" i="18"/>
  <c r="B62" i="18"/>
  <c r="B61" i="18"/>
  <c r="B60" i="18"/>
  <c r="B59" i="18"/>
  <c r="B58" i="18"/>
  <c r="B57" i="18"/>
  <c r="B56" i="18"/>
  <c r="B55" i="18"/>
  <c r="J55" i="18" s="1"/>
  <c r="B54" i="18"/>
  <c r="J54" i="18" s="1"/>
  <c r="B53" i="18"/>
  <c r="J53" i="18" s="1"/>
  <c r="B52" i="18"/>
  <c r="J52" i="18" s="1"/>
  <c r="B51" i="18"/>
  <c r="B50" i="18"/>
  <c r="B49" i="18"/>
  <c r="B48" i="18"/>
  <c r="B47" i="18"/>
  <c r="B46" i="18"/>
  <c r="B45" i="18"/>
  <c r="B44" i="18"/>
  <c r="B43" i="18"/>
  <c r="B42" i="18"/>
  <c r="B41" i="18"/>
  <c r="B40" i="18"/>
  <c r="B39" i="18"/>
  <c r="B38" i="18"/>
  <c r="B37" i="18"/>
  <c r="B36" i="18"/>
  <c r="B35" i="18"/>
  <c r="B34" i="18"/>
  <c r="B33" i="18"/>
  <c r="B32" i="18"/>
  <c r="B31" i="18"/>
  <c r="B30" i="18"/>
  <c r="B29" i="18"/>
  <c r="B28" i="18"/>
  <c r="B27" i="18"/>
  <c r="B26" i="18"/>
  <c r="B25" i="18"/>
  <c r="B24" i="18"/>
  <c r="B23" i="18"/>
  <c r="B22" i="18"/>
  <c r="B21" i="18"/>
  <c r="B20" i="18"/>
  <c r="B19" i="18"/>
  <c r="B18" i="18"/>
  <c r="B17" i="18"/>
  <c r="B16" i="18"/>
  <c r="B15" i="18"/>
  <c r="B14" i="18"/>
  <c r="B13" i="18"/>
  <c r="B12" i="18"/>
  <c r="B11" i="18"/>
  <c r="B10" i="18"/>
  <c r="B9" i="18"/>
  <c r="B8" i="18"/>
  <c r="B7" i="18"/>
  <c r="B70" i="18" s="1"/>
  <c r="N70" i="17"/>
  <c r="M70" i="17"/>
  <c r="L70" i="17"/>
  <c r="K70" i="17"/>
  <c r="I70" i="17"/>
  <c r="H70" i="17"/>
  <c r="G70" i="17"/>
  <c r="F70" i="17"/>
  <c r="E70" i="17"/>
  <c r="D70" i="17"/>
  <c r="C70" i="17"/>
  <c r="B69" i="17"/>
  <c r="B68" i="17"/>
  <c r="B67" i="17"/>
  <c r="J67" i="17" s="1"/>
  <c r="B66" i="17"/>
  <c r="B65" i="17"/>
  <c r="B64" i="17"/>
  <c r="B63" i="17"/>
  <c r="B62" i="17"/>
  <c r="B61" i="17"/>
  <c r="B60" i="17"/>
  <c r="B59" i="17"/>
  <c r="B58" i="17"/>
  <c r="B57" i="17"/>
  <c r="B56" i="17"/>
  <c r="J55" i="17"/>
  <c r="B55" i="17"/>
  <c r="J54" i="17"/>
  <c r="B54" i="17"/>
  <c r="J53" i="17"/>
  <c r="B53" i="17"/>
  <c r="J52" i="17"/>
  <c r="J70" i="17" s="1"/>
  <c r="B52" i="17"/>
  <c r="B51" i="17"/>
  <c r="B50" i="17"/>
  <c r="B49" i="17"/>
  <c r="B48" i="17"/>
  <c r="B47" i="17"/>
  <c r="B46" i="17"/>
  <c r="B45" i="17"/>
  <c r="B44" i="17"/>
  <c r="B43" i="17"/>
  <c r="B42" i="17"/>
  <c r="B41" i="17"/>
  <c r="B40" i="17"/>
  <c r="B39" i="17"/>
  <c r="B38" i="17"/>
  <c r="B37" i="17"/>
  <c r="B36" i="17"/>
  <c r="B35" i="17"/>
  <c r="B34" i="17"/>
  <c r="B33" i="17"/>
  <c r="B32" i="17"/>
  <c r="B31" i="17"/>
  <c r="B30" i="17"/>
  <c r="B29" i="17"/>
  <c r="B28" i="17"/>
  <c r="B27" i="17"/>
  <c r="B26" i="17"/>
  <c r="B25" i="17"/>
  <c r="B24" i="17"/>
  <c r="B23" i="17"/>
  <c r="B22" i="17"/>
  <c r="B21" i="17"/>
  <c r="B20" i="17"/>
  <c r="B19" i="17"/>
  <c r="B18" i="17"/>
  <c r="B17" i="17"/>
  <c r="B16" i="17"/>
  <c r="B15" i="17"/>
  <c r="B14" i="17"/>
  <c r="B13" i="17"/>
  <c r="B12" i="17"/>
  <c r="B11" i="17"/>
  <c r="B10" i="17"/>
  <c r="B9" i="17"/>
  <c r="B8" i="17"/>
  <c r="B7" i="17"/>
  <c r="B70" i="17" s="1"/>
  <c r="N70" i="16"/>
  <c r="M70" i="16"/>
  <c r="L70" i="16"/>
  <c r="K70" i="16"/>
  <c r="I70" i="16"/>
  <c r="H70" i="16"/>
  <c r="G70" i="16"/>
  <c r="F70" i="16"/>
  <c r="E70" i="16"/>
  <c r="D70" i="16"/>
  <c r="C70" i="16"/>
  <c r="B69" i="16"/>
  <c r="B68" i="16"/>
  <c r="B67" i="16"/>
  <c r="J67" i="16" s="1"/>
  <c r="B66" i="16"/>
  <c r="B65" i="16"/>
  <c r="B64" i="16"/>
  <c r="B63" i="16"/>
  <c r="B62" i="16"/>
  <c r="B61" i="16"/>
  <c r="B60" i="16"/>
  <c r="B59" i="16"/>
  <c r="B58" i="16"/>
  <c r="B57" i="16"/>
  <c r="B56" i="16"/>
  <c r="J55" i="16"/>
  <c r="B55" i="16"/>
  <c r="J54" i="16"/>
  <c r="B54" i="16"/>
  <c r="J53" i="16"/>
  <c r="B53" i="16"/>
  <c r="J52" i="16"/>
  <c r="J70" i="16" s="1"/>
  <c r="B52" i="16"/>
  <c r="B51" i="16"/>
  <c r="B50" i="16"/>
  <c r="B49" i="16"/>
  <c r="B48" i="16"/>
  <c r="B47" i="16"/>
  <c r="B46" i="16"/>
  <c r="B45" i="16"/>
  <c r="B44" i="16"/>
  <c r="B43" i="16"/>
  <c r="B42" i="16"/>
  <c r="B41" i="16"/>
  <c r="B40" i="16"/>
  <c r="B39" i="16"/>
  <c r="B38" i="16"/>
  <c r="B37" i="16"/>
  <c r="B36" i="16"/>
  <c r="B35" i="16"/>
  <c r="B34" i="16"/>
  <c r="B33" i="16"/>
  <c r="B32" i="16"/>
  <c r="B31" i="16"/>
  <c r="B30" i="16"/>
  <c r="B29" i="16"/>
  <c r="B28" i="16"/>
  <c r="B27" i="16"/>
  <c r="B26" i="16"/>
  <c r="B25" i="16"/>
  <c r="B24" i="16"/>
  <c r="B23" i="16"/>
  <c r="B22" i="16"/>
  <c r="B21" i="16"/>
  <c r="B20" i="16"/>
  <c r="B19" i="16"/>
  <c r="B18" i="16"/>
  <c r="B17" i="16"/>
  <c r="B16" i="16"/>
  <c r="B15" i="16"/>
  <c r="B14" i="16"/>
  <c r="B13" i="16"/>
  <c r="B12" i="16"/>
  <c r="B11" i="16"/>
  <c r="B10" i="16"/>
  <c r="B9" i="16"/>
  <c r="B8" i="16"/>
  <c r="B7" i="16"/>
  <c r="B70" i="16" s="1"/>
  <c r="J70" i="18" l="1"/>
  <c r="B62" i="14" l="1"/>
  <c r="B58" i="14"/>
  <c r="B37" i="14"/>
  <c r="B33" i="14"/>
  <c r="B24" i="14"/>
  <c r="B19" i="14"/>
  <c r="B15" i="14"/>
  <c r="B10" i="14"/>
  <c r="B62" i="13"/>
  <c r="B58" i="13"/>
  <c r="B37" i="13"/>
  <c r="B33" i="13"/>
  <c r="B24" i="13"/>
  <c r="B19" i="13"/>
  <c r="B15" i="13"/>
  <c r="B10" i="13"/>
  <c r="N70" i="7" l="1"/>
  <c r="M70" i="7"/>
  <c r="L70" i="7"/>
  <c r="K70" i="7"/>
  <c r="I70" i="7"/>
  <c r="H70" i="7"/>
  <c r="G70" i="7"/>
  <c r="E70" i="7"/>
  <c r="D70" i="7"/>
  <c r="C70" i="7"/>
  <c r="B69" i="7"/>
  <c r="B68" i="7"/>
  <c r="B67" i="7"/>
  <c r="J67" i="7" s="1"/>
  <c r="B66" i="7"/>
  <c r="B65" i="7"/>
  <c r="B64" i="7"/>
  <c r="B63" i="7"/>
  <c r="B62" i="7"/>
  <c r="B61" i="7"/>
  <c r="B60" i="7"/>
  <c r="B59" i="7"/>
  <c r="B58" i="7"/>
  <c r="B57" i="7"/>
  <c r="B56" i="7"/>
  <c r="B55" i="7"/>
  <c r="J55" i="7" s="1"/>
  <c r="B54" i="7"/>
  <c r="J54" i="7" s="1"/>
  <c r="B53" i="7"/>
  <c r="J53" i="7" s="1"/>
  <c r="B52" i="7"/>
  <c r="J52" i="7" s="1"/>
  <c r="J70" i="7" s="1"/>
  <c r="B51" i="7"/>
  <c r="B50" i="7"/>
  <c r="B49" i="7"/>
  <c r="B48" i="7"/>
  <c r="B47" i="7"/>
  <c r="B46" i="7"/>
  <c r="F45" i="7"/>
  <c r="B45" i="7"/>
  <c r="B44" i="7"/>
  <c r="B43" i="7"/>
  <c r="B42" i="7"/>
  <c r="B41" i="7"/>
  <c r="B40" i="7"/>
  <c r="B39" i="7"/>
  <c r="B38" i="7"/>
  <c r="B37" i="7"/>
  <c r="B36" i="7"/>
  <c r="B35" i="7"/>
  <c r="B34" i="7"/>
  <c r="B33" i="7"/>
  <c r="B32" i="7"/>
  <c r="B31" i="7"/>
  <c r="B30" i="7"/>
  <c r="B29" i="7"/>
  <c r="B28" i="7"/>
  <c r="B27" i="7"/>
  <c r="B26" i="7"/>
  <c r="B25" i="7"/>
  <c r="B24" i="7"/>
  <c r="B23" i="7"/>
  <c r="B22" i="7"/>
  <c r="B21" i="7"/>
  <c r="B20" i="7"/>
  <c r="B19" i="7"/>
  <c r="F18" i="7"/>
  <c r="B18" i="7"/>
  <c r="B17" i="7"/>
  <c r="B16" i="7"/>
  <c r="B15" i="7"/>
  <c r="B14" i="7"/>
  <c r="B13" i="7"/>
  <c r="B12" i="7"/>
  <c r="B11" i="7"/>
  <c r="B10" i="7"/>
  <c r="B9" i="7"/>
  <c r="B8" i="7"/>
  <c r="F7" i="7"/>
  <c r="F70" i="7" s="1"/>
  <c r="B7" i="7"/>
  <c r="B70" i="7" s="1"/>
  <c r="N70" i="10"/>
  <c r="M70" i="10"/>
  <c r="L70" i="10"/>
  <c r="K70" i="10"/>
  <c r="I70" i="10"/>
  <c r="F70" i="10"/>
  <c r="E70" i="10"/>
  <c r="D70" i="10"/>
  <c r="C70" i="10"/>
  <c r="B69" i="10"/>
  <c r="H68" i="10"/>
  <c r="G68" i="10"/>
  <c r="B68" i="10"/>
  <c r="B67" i="10"/>
  <c r="J67" i="10" s="1"/>
  <c r="B66" i="10"/>
  <c r="B65" i="10"/>
  <c r="B64" i="10"/>
  <c r="B63" i="10"/>
  <c r="B62" i="10"/>
  <c r="G61" i="10"/>
  <c r="B61" i="10"/>
  <c r="B60" i="10"/>
  <c r="B59" i="10"/>
  <c r="G58" i="10"/>
  <c r="B58" i="10"/>
  <c r="B57" i="10"/>
  <c r="B56" i="10"/>
  <c r="B55" i="10"/>
  <c r="J55" i="10" s="1"/>
  <c r="B54" i="10"/>
  <c r="J54" i="10" s="1"/>
  <c r="B53" i="10"/>
  <c r="J53" i="10" s="1"/>
  <c r="B52" i="10"/>
  <c r="J52" i="10" s="1"/>
  <c r="B51" i="10"/>
  <c r="B50" i="10"/>
  <c r="B49" i="10"/>
  <c r="B48" i="10"/>
  <c r="B47" i="10"/>
  <c r="B46" i="10"/>
  <c r="B45" i="10"/>
  <c r="B44" i="10"/>
  <c r="B43" i="10"/>
  <c r="B42" i="10"/>
  <c r="H41" i="10"/>
  <c r="G41" i="10"/>
  <c r="B41" i="10"/>
  <c r="B40" i="10"/>
  <c r="B39" i="10"/>
  <c r="B38" i="10"/>
  <c r="B37" i="10"/>
  <c r="B36" i="10"/>
  <c r="B35" i="10"/>
  <c r="B34" i="10"/>
  <c r="B33" i="10"/>
  <c r="B32" i="10"/>
  <c r="B31" i="10"/>
  <c r="B30" i="10"/>
  <c r="B29" i="10"/>
  <c r="B28" i="10"/>
  <c r="B27" i="10"/>
  <c r="B26" i="10"/>
  <c r="H25" i="10"/>
  <c r="H70" i="10" s="1"/>
  <c r="G25" i="10"/>
  <c r="G70" i="10" s="1"/>
  <c r="B25" i="10"/>
  <c r="B24" i="10"/>
  <c r="B23" i="10"/>
  <c r="B22" i="10"/>
  <c r="B21" i="10"/>
  <c r="B20" i="10"/>
  <c r="B19" i="10"/>
  <c r="B18" i="10"/>
  <c r="B17" i="10"/>
  <c r="B16" i="10"/>
  <c r="B15" i="10"/>
  <c r="B14" i="10"/>
  <c r="B13" i="10"/>
  <c r="B12" i="10"/>
  <c r="B11" i="10"/>
  <c r="B10" i="10"/>
  <c r="B9" i="10"/>
  <c r="B8" i="10"/>
  <c r="B7" i="10"/>
  <c r="B70" i="10" s="1"/>
  <c r="J70" i="10" l="1"/>
  <c r="N55" i="6" l="1"/>
  <c r="K55" i="6"/>
  <c r="F55" i="6"/>
  <c r="N54" i="6"/>
  <c r="K54" i="6"/>
  <c r="F54" i="6"/>
  <c r="N53" i="6"/>
  <c r="K53" i="6"/>
  <c r="F53" i="6"/>
  <c r="N52" i="6"/>
  <c r="K52" i="6"/>
  <c r="F52" i="6"/>
  <c r="N51" i="6"/>
  <c r="K51" i="6"/>
  <c r="F51" i="6"/>
  <c r="N50" i="6"/>
  <c r="K50" i="6"/>
  <c r="F50" i="6"/>
  <c r="N49" i="6"/>
  <c r="K49" i="6"/>
  <c r="F49" i="6"/>
  <c r="F48" i="6"/>
  <c r="N47" i="6"/>
  <c r="K47" i="6"/>
  <c r="F47" i="6"/>
  <c r="N46" i="6"/>
  <c r="K46" i="6"/>
  <c r="F46" i="6"/>
  <c r="N45" i="6"/>
  <c r="K45" i="6"/>
  <c r="F45" i="6"/>
  <c r="N44" i="6"/>
  <c r="K44" i="6"/>
  <c r="F44" i="6"/>
  <c r="N43" i="6"/>
  <c r="K43" i="6"/>
  <c r="F43" i="6"/>
  <c r="N42" i="6"/>
  <c r="K42" i="6"/>
  <c r="F42" i="6"/>
  <c r="N41" i="6"/>
  <c r="K41" i="6"/>
  <c r="F41" i="6"/>
  <c r="N40" i="6"/>
  <c r="K40" i="6"/>
  <c r="F40" i="6"/>
  <c r="N39" i="6"/>
  <c r="K39" i="6"/>
  <c r="F39" i="6"/>
  <c r="N38" i="6"/>
  <c r="K38" i="6"/>
  <c r="F38" i="6"/>
  <c r="N37" i="6"/>
  <c r="K37" i="6"/>
  <c r="F37" i="6"/>
  <c r="N36" i="6"/>
  <c r="K36" i="6"/>
  <c r="F36" i="6"/>
  <c r="N35" i="6"/>
  <c r="K35" i="6"/>
  <c r="F35" i="6"/>
  <c r="F34" i="6"/>
  <c r="F33" i="6"/>
  <c r="N32" i="6"/>
  <c r="K32" i="6"/>
  <c r="F32" i="6"/>
  <c r="N31" i="6"/>
  <c r="K31" i="6"/>
  <c r="F31" i="6"/>
  <c r="N30" i="6"/>
  <c r="K30" i="6"/>
  <c r="F30" i="6"/>
  <c r="N29" i="6"/>
  <c r="K29" i="6"/>
  <c r="F29" i="6"/>
  <c r="N28" i="6"/>
  <c r="K28" i="6"/>
  <c r="F28" i="6"/>
  <c r="D28" i="6"/>
  <c r="N27" i="6"/>
  <c r="K27" i="6"/>
  <c r="F27" i="6"/>
  <c r="D27" i="6" s="1"/>
  <c r="D25" i="6" s="1"/>
  <c r="D56" i="6" s="1"/>
  <c r="N26" i="6"/>
  <c r="K26" i="6"/>
  <c r="F26" i="6"/>
  <c r="D26" i="6"/>
  <c r="P25" i="6"/>
  <c r="P56" i="6" s="1"/>
  <c r="O25" i="6"/>
  <c r="O56" i="6" s="1"/>
  <c r="N56" i="6" s="1"/>
  <c r="M25" i="6"/>
  <c r="M56" i="6" s="1"/>
  <c r="L25" i="6"/>
  <c r="L56" i="6" s="1"/>
  <c r="K56" i="6" s="1"/>
  <c r="K25" i="6"/>
  <c r="I25" i="6"/>
  <c r="I56" i="6" s="1"/>
  <c r="H25" i="6"/>
  <c r="H56" i="6" s="1"/>
  <c r="G25" i="6"/>
  <c r="G56" i="6" s="1"/>
  <c r="F56" i="6" s="1"/>
  <c r="E25" i="6"/>
  <c r="E56" i="6" s="1"/>
  <c r="N24" i="6"/>
  <c r="K24" i="6"/>
  <c r="F24" i="6"/>
  <c r="N23" i="6"/>
  <c r="K23" i="6"/>
  <c r="F23" i="6"/>
  <c r="N22" i="6"/>
  <c r="K22" i="6"/>
  <c r="F22" i="6"/>
  <c r="N21" i="6"/>
  <c r="K21" i="6"/>
  <c r="F21" i="6"/>
  <c r="N20" i="6"/>
  <c r="K20" i="6"/>
  <c r="F20" i="6"/>
  <c r="N19" i="6"/>
  <c r="K19" i="6"/>
  <c r="F19" i="6"/>
  <c r="F18" i="6"/>
  <c r="N17" i="6"/>
  <c r="K17" i="6"/>
  <c r="F17" i="6"/>
  <c r="N16" i="6"/>
  <c r="K16" i="6"/>
  <c r="F16" i="6"/>
  <c r="N15" i="6"/>
  <c r="K15" i="6"/>
  <c r="F15" i="6"/>
  <c r="N14" i="6"/>
  <c r="K14" i="6"/>
  <c r="F14" i="6"/>
  <c r="N13" i="6"/>
  <c r="K13" i="6"/>
  <c r="F13" i="6"/>
  <c r="N12" i="6"/>
  <c r="K12" i="6"/>
  <c r="F12" i="6"/>
  <c r="N11" i="6"/>
  <c r="K11" i="6"/>
  <c r="F11" i="6"/>
  <c r="N10" i="6"/>
  <c r="K10" i="6"/>
  <c r="F10" i="6"/>
  <c r="N9" i="6"/>
  <c r="K9" i="6"/>
  <c r="F9" i="6"/>
  <c r="F8" i="6"/>
  <c r="N7" i="6"/>
  <c r="K7" i="6"/>
  <c r="F7" i="6"/>
  <c r="N6" i="6"/>
  <c r="K6" i="6"/>
  <c r="F6" i="6"/>
  <c r="N55" i="5"/>
  <c r="K55" i="5"/>
  <c r="F55" i="5"/>
  <c r="N54" i="5"/>
  <c r="K54" i="5"/>
  <c r="F54" i="5"/>
  <c r="N53" i="5"/>
  <c r="K53" i="5"/>
  <c r="F53" i="5"/>
  <c r="N52" i="5"/>
  <c r="K52" i="5"/>
  <c r="F52" i="5"/>
  <c r="N51" i="5"/>
  <c r="K51" i="5"/>
  <c r="F51" i="5"/>
  <c r="N50" i="5"/>
  <c r="K50" i="5"/>
  <c r="F50" i="5"/>
  <c r="N49" i="5"/>
  <c r="K49" i="5"/>
  <c r="F49" i="5"/>
  <c r="F48" i="5"/>
  <c r="N47" i="5"/>
  <c r="K47" i="5"/>
  <c r="F47" i="5"/>
  <c r="N46" i="5"/>
  <c r="K46" i="5"/>
  <c r="F46" i="5"/>
  <c r="N45" i="5"/>
  <c r="K45" i="5"/>
  <c r="F45" i="5"/>
  <c r="N44" i="5"/>
  <c r="K44" i="5"/>
  <c r="F44" i="5"/>
  <c r="N43" i="5"/>
  <c r="K43" i="5"/>
  <c r="F43" i="5"/>
  <c r="N42" i="5"/>
  <c r="K42" i="5"/>
  <c r="F42" i="5"/>
  <c r="N41" i="5"/>
  <c r="K41" i="5"/>
  <c r="F41" i="5"/>
  <c r="N40" i="5"/>
  <c r="K40" i="5"/>
  <c r="F40" i="5"/>
  <c r="N39" i="5"/>
  <c r="K39" i="5"/>
  <c r="F39" i="5"/>
  <c r="N38" i="5"/>
  <c r="K38" i="5"/>
  <c r="F38" i="5"/>
  <c r="N37" i="5"/>
  <c r="K37" i="5"/>
  <c r="F37" i="5"/>
  <c r="N36" i="5"/>
  <c r="K36" i="5"/>
  <c r="F36" i="5"/>
  <c r="N35" i="5"/>
  <c r="K35" i="5"/>
  <c r="F35" i="5"/>
  <c r="F34" i="5"/>
  <c r="F33" i="5"/>
  <c r="N32" i="5"/>
  <c r="K32" i="5"/>
  <c r="F32" i="5"/>
  <c r="N31" i="5"/>
  <c r="K31" i="5"/>
  <c r="F31" i="5"/>
  <c r="N30" i="5"/>
  <c r="K30" i="5"/>
  <c r="F30" i="5"/>
  <c r="N29" i="5"/>
  <c r="K29" i="5"/>
  <c r="F29" i="5"/>
  <c r="N28" i="5"/>
  <c r="K28" i="5"/>
  <c r="F28" i="5"/>
  <c r="D28" i="5"/>
  <c r="N27" i="5"/>
  <c r="K27" i="5"/>
  <c r="F27" i="5"/>
  <c r="D27" i="5"/>
  <c r="N26" i="5"/>
  <c r="K26" i="5"/>
  <c r="F26" i="5"/>
  <c r="D26" i="5"/>
  <c r="P25" i="5"/>
  <c r="P56" i="5" s="1"/>
  <c r="O25" i="5"/>
  <c r="O56" i="5" s="1"/>
  <c r="N56" i="5" s="1"/>
  <c r="M25" i="5"/>
  <c r="M56" i="5" s="1"/>
  <c r="L25" i="5"/>
  <c r="L56" i="5" s="1"/>
  <c r="K56" i="5" s="1"/>
  <c r="K25" i="5"/>
  <c r="I25" i="5"/>
  <c r="I56" i="5" s="1"/>
  <c r="H25" i="5"/>
  <c r="H56" i="5" s="1"/>
  <c r="G25" i="5"/>
  <c r="G56" i="5" s="1"/>
  <c r="F56" i="5" s="1"/>
  <c r="E25" i="5"/>
  <c r="E56" i="5" s="1"/>
  <c r="D25" i="5"/>
  <c r="D56" i="5" s="1"/>
  <c r="N24" i="5"/>
  <c r="K24" i="5"/>
  <c r="F24" i="5"/>
  <c r="N23" i="5"/>
  <c r="K23" i="5"/>
  <c r="F23" i="5"/>
  <c r="N22" i="5"/>
  <c r="K22" i="5"/>
  <c r="F22" i="5"/>
  <c r="N21" i="5"/>
  <c r="K21" i="5"/>
  <c r="F21" i="5"/>
  <c r="N20" i="5"/>
  <c r="K20" i="5"/>
  <c r="F20" i="5"/>
  <c r="N19" i="5"/>
  <c r="K19" i="5"/>
  <c r="F19" i="5"/>
  <c r="F18" i="5"/>
  <c r="N17" i="5"/>
  <c r="K17" i="5"/>
  <c r="F17" i="5"/>
  <c r="N16" i="5"/>
  <c r="K16" i="5"/>
  <c r="F16" i="5"/>
  <c r="N15" i="5"/>
  <c r="K15" i="5"/>
  <c r="F15" i="5"/>
  <c r="N14" i="5"/>
  <c r="K14" i="5"/>
  <c r="F14" i="5"/>
  <c r="N13" i="5"/>
  <c r="K13" i="5"/>
  <c r="F13" i="5"/>
  <c r="N12" i="5"/>
  <c r="K12" i="5"/>
  <c r="F12" i="5"/>
  <c r="N11" i="5"/>
  <c r="K11" i="5"/>
  <c r="F11" i="5"/>
  <c r="N10" i="5"/>
  <c r="K10" i="5"/>
  <c r="F10" i="5"/>
  <c r="N9" i="5"/>
  <c r="K9" i="5"/>
  <c r="F9" i="5"/>
  <c r="N7" i="5"/>
  <c r="K7" i="5"/>
  <c r="F7" i="5"/>
  <c r="N6" i="5"/>
  <c r="K6" i="5"/>
  <c r="F6" i="5"/>
  <c r="N55" i="4"/>
  <c r="K55" i="4"/>
  <c r="F55" i="4"/>
  <c r="N54" i="4"/>
  <c r="K54" i="4"/>
  <c r="F54" i="4"/>
  <c r="N53" i="4"/>
  <c r="K53" i="4"/>
  <c r="F53" i="4"/>
  <c r="N52" i="4"/>
  <c r="K52" i="4"/>
  <c r="F52" i="4"/>
  <c r="N51" i="4"/>
  <c r="K51" i="4"/>
  <c r="F51" i="4"/>
  <c r="N50" i="4"/>
  <c r="K50" i="4"/>
  <c r="F50" i="4"/>
  <c r="N49" i="4"/>
  <c r="K49" i="4"/>
  <c r="F49" i="4"/>
  <c r="F48" i="4"/>
  <c r="N47" i="4"/>
  <c r="K47" i="4"/>
  <c r="F47" i="4"/>
  <c r="N46" i="4"/>
  <c r="K46" i="4"/>
  <c r="F46" i="4"/>
  <c r="N45" i="4"/>
  <c r="K45" i="4"/>
  <c r="F45" i="4"/>
  <c r="N44" i="4"/>
  <c r="K44" i="4"/>
  <c r="F44" i="4"/>
  <c r="N43" i="4"/>
  <c r="K43" i="4"/>
  <c r="F43" i="4"/>
  <c r="N42" i="4"/>
  <c r="K42" i="4"/>
  <c r="F42" i="4"/>
  <c r="N41" i="4"/>
  <c r="K41" i="4"/>
  <c r="F41" i="4"/>
  <c r="N40" i="4"/>
  <c r="K40" i="4"/>
  <c r="F40" i="4"/>
  <c r="N39" i="4"/>
  <c r="K39" i="4"/>
  <c r="F39" i="4"/>
  <c r="N38" i="4"/>
  <c r="K38" i="4"/>
  <c r="F38" i="4"/>
  <c r="N37" i="4"/>
  <c r="K37" i="4"/>
  <c r="F37" i="4"/>
  <c r="N36" i="4"/>
  <c r="K36" i="4"/>
  <c r="F36" i="4"/>
  <c r="N35" i="4"/>
  <c r="K35" i="4"/>
  <c r="F35" i="4"/>
  <c r="F34" i="4"/>
  <c r="F33" i="4"/>
  <c r="N32" i="4"/>
  <c r="K32" i="4"/>
  <c r="F32" i="4"/>
  <c r="N31" i="4"/>
  <c r="K31" i="4"/>
  <c r="F31" i="4"/>
  <c r="N30" i="4"/>
  <c r="K30" i="4"/>
  <c r="F30" i="4"/>
  <c r="N29" i="4"/>
  <c r="K29" i="4"/>
  <c r="F29" i="4"/>
  <c r="N28" i="4"/>
  <c r="K28" i="4"/>
  <c r="F28" i="4"/>
  <c r="D28" i="4" s="1"/>
  <c r="N27" i="4"/>
  <c r="K27" i="4"/>
  <c r="F27" i="4"/>
  <c r="D27" i="4" s="1"/>
  <c r="N26" i="4"/>
  <c r="K26" i="4"/>
  <c r="F26" i="4"/>
  <c r="D26" i="4" s="1"/>
  <c r="D25" i="4" s="1"/>
  <c r="D56" i="4" s="1"/>
  <c r="P25" i="4"/>
  <c r="P56" i="4" s="1"/>
  <c r="O25" i="4"/>
  <c r="O56" i="4" s="1"/>
  <c r="N56" i="4" s="1"/>
  <c r="M25" i="4"/>
  <c r="M56" i="4" s="1"/>
  <c r="L25" i="4"/>
  <c r="L56" i="4" s="1"/>
  <c r="I25" i="4"/>
  <c r="I56" i="4" s="1"/>
  <c r="H25" i="4"/>
  <c r="H56" i="4" s="1"/>
  <c r="G25" i="4"/>
  <c r="G56" i="4" s="1"/>
  <c r="F56" i="4" s="1"/>
  <c r="E25" i="4"/>
  <c r="E56" i="4" s="1"/>
  <c r="N24" i="4"/>
  <c r="K24" i="4"/>
  <c r="F24" i="4"/>
  <c r="N23" i="4"/>
  <c r="K23" i="4"/>
  <c r="F23" i="4"/>
  <c r="N22" i="4"/>
  <c r="K22" i="4"/>
  <c r="F22" i="4"/>
  <c r="N21" i="4"/>
  <c r="K21" i="4"/>
  <c r="F21" i="4"/>
  <c r="N20" i="4"/>
  <c r="K20" i="4"/>
  <c r="F20" i="4"/>
  <c r="N19" i="4"/>
  <c r="K19" i="4"/>
  <c r="F19" i="4"/>
  <c r="F18" i="4"/>
  <c r="N17" i="4"/>
  <c r="K17" i="4"/>
  <c r="F17" i="4"/>
  <c r="N16" i="4"/>
  <c r="K16" i="4"/>
  <c r="F16" i="4"/>
  <c r="N15" i="4"/>
  <c r="K15" i="4"/>
  <c r="F15" i="4"/>
  <c r="N14" i="4"/>
  <c r="K14" i="4"/>
  <c r="F14" i="4"/>
  <c r="N13" i="4"/>
  <c r="K13" i="4"/>
  <c r="F13" i="4"/>
  <c r="N12" i="4"/>
  <c r="K12" i="4"/>
  <c r="F12" i="4"/>
  <c r="N11" i="4"/>
  <c r="K11" i="4"/>
  <c r="F11" i="4"/>
  <c r="N10" i="4"/>
  <c r="K10" i="4"/>
  <c r="F10" i="4"/>
  <c r="N9" i="4"/>
  <c r="K9" i="4"/>
  <c r="F9" i="4"/>
  <c r="F8" i="4"/>
  <c r="N7" i="4"/>
  <c r="K7" i="4"/>
  <c r="F7" i="4"/>
  <c r="N6" i="4"/>
  <c r="K6" i="4"/>
  <c r="F6" i="4"/>
  <c r="N55" i="3"/>
  <c r="K55" i="3"/>
  <c r="F55" i="3"/>
  <c r="N54" i="3"/>
  <c r="K54" i="3"/>
  <c r="F54" i="3"/>
  <c r="N53" i="3"/>
  <c r="K53" i="3"/>
  <c r="F53" i="3"/>
  <c r="N52" i="3"/>
  <c r="K52" i="3"/>
  <c r="F52" i="3"/>
  <c r="N51" i="3"/>
  <c r="K51" i="3"/>
  <c r="F51" i="3"/>
  <c r="N50" i="3"/>
  <c r="K50" i="3"/>
  <c r="F50" i="3"/>
  <c r="N49" i="3"/>
  <c r="K49" i="3"/>
  <c r="F49" i="3"/>
  <c r="F48" i="3"/>
  <c r="N47" i="3"/>
  <c r="K47" i="3"/>
  <c r="F47" i="3"/>
  <c r="N46" i="3"/>
  <c r="K46" i="3"/>
  <c r="F46" i="3"/>
  <c r="N45" i="3"/>
  <c r="K45" i="3"/>
  <c r="F45" i="3"/>
  <c r="N44" i="3"/>
  <c r="K44" i="3"/>
  <c r="F44" i="3"/>
  <c r="N43" i="3"/>
  <c r="K43" i="3"/>
  <c r="F43" i="3"/>
  <c r="N42" i="3"/>
  <c r="K42" i="3"/>
  <c r="F42" i="3"/>
  <c r="N41" i="3"/>
  <c r="K41" i="3"/>
  <c r="F41" i="3"/>
  <c r="N40" i="3"/>
  <c r="K40" i="3"/>
  <c r="F40" i="3"/>
  <c r="N39" i="3"/>
  <c r="K39" i="3"/>
  <c r="F39" i="3"/>
  <c r="N38" i="3"/>
  <c r="K38" i="3"/>
  <c r="F38" i="3"/>
  <c r="N37" i="3"/>
  <c r="K37" i="3"/>
  <c r="F37" i="3"/>
  <c r="N36" i="3"/>
  <c r="K36" i="3"/>
  <c r="F36" i="3"/>
  <c r="N35" i="3"/>
  <c r="K35" i="3"/>
  <c r="F35" i="3"/>
  <c r="F34" i="3"/>
  <c r="F33" i="3"/>
  <c r="N32" i="3"/>
  <c r="K32" i="3"/>
  <c r="F32" i="3"/>
  <c r="N31" i="3"/>
  <c r="K31" i="3"/>
  <c r="F31" i="3"/>
  <c r="N30" i="3"/>
  <c r="K30" i="3"/>
  <c r="F30" i="3"/>
  <c r="N29" i="3"/>
  <c r="K29" i="3"/>
  <c r="F29" i="3"/>
  <c r="N28" i="3"/>
  <c r="K28" i="3"/>
  <c r="F28" i="3"/>
  <c r="D28" i="3"/>
  <c r="N27" i="3"/>
  <c r="K27" i="3"/>
  <c r="F27" i="3"/>
  <c r="D27" i="3"/>
  <c r="N26" i="3"/>
  <c r="K26" i="3"/>
  <c r="F26" i="3"/>
  <c r="D26" i="3" s="1"/>
  <c r="D25" i="3" s="1"/>
  <c r="D56" i="3" s="1"/>
  <c r="P25" i="3"/>
  <c r="P56" i="3" s="1"/>
  <c r="O25" i="3"/>
  <c r="O56" i="3" s="1"/>
  <c r="N56" i="3" s="1"/>
  <c r="M25" i="3"/>
  <c r="M56" i="3" s="1"/>
  <c r="L25" i="3"/>
  <c r="L56" i="3" s="1"/>
  <c r="K56" i="3" s="1"/>
  <c r="K25" i="3"/>
  <c r="I25" i="3"/>
  <c r="I56" i="3" s="1"/>
  <c r="H25" i="3"/>
  <c r="H56" i="3" s="1"/>
  <c r="G25" i="3"/>
  <c r="G56" i="3" s="1"/>
  <c r="F56" i="3" s="1"/>
  <c r="E25" i="3"/>
  <c r="E56" i="3" s="1"/>
  <c r="N24" i="3"/>
  <c r="K24" i="3"/>
  <c r="F24" i="3"/>
  <c r="N23" i="3"/>
  <c r="K23" i="3"/>
  <c r="F23" i="3"/>
  <c r="N22" i="3"/>
  <c r="K22" i="3"/>
  <c r="F22" i="3"/>
  <c r="N21" i="3"/>
  <c r="K21" i="3"/>
  <c r="F21" i="3"/>
  <c r="N20" i="3"/>
  <c r="K20" i="3"/>
  <c r="F20" i="3"/>
  <c r="N19" i="3"/>
  <c r="K19" i="3"/>
  <c r="F19" i="3"/>
  <c r="F18" i="3"/>
  <c r="N17" i="3"/>
  <c r="K17" i="3"/>
  <c r="F17" i="3"/>
  <c r="N16" i="3"/>
  <c r="K16" i="3"/>
  <c r="F16" i="3"/>
  <c r="N15" i="3"/>
  <c r="K15" i="3"/>
  <c r="F15" i="3"/>
  <c r="N14" i="3"/>
  <c r="K14" i="3"/>
  <c r="F14" i="3"/>
  <c r="N13" i="3"/>
  <c r="K13" i="3"/>
  <c r="F13" i="3"/>
  <c r="N12" i="3"/>
  <c r="K12" i="3"/>
  <c r="F12" i="3"/>
  <c r="N11" i="3"/>
  <c r="K11" i="3"/>
  <c r="F11" i="3"/>
  <c r="N10" i="3"/>
  <c r="K10" i="3"/>
  <c r="F10" i="3"/>
  <c r="N9" i="3"/>
  <c r="K9" i="3"/>
  <c r="F9" i="3"/>
  <c r="F8" i="3"/>
  <c r="N7" i="3"/>
  <c r="K7" i="3"/>
  <c r="F7" i="3"/>
  <c r="N6" i="3"/>
  <c r="K6" i="3"/>
  <c r="F6" i="3"/>
  <c r="P56" i="2"/>
  <c r="O56" i="2"/>
  <c r="N56" i="2" s="1"/>
  <c r="M56" i="2"/>
  <c r="L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D28" i="2" s="1"/>
  <c r="F27" i="2"/>
  <c r="D27" i="2"/>
  <c r="F26" i="2"/>
  <c r="D26" i="2"/>
  <c r="I25" i="2"/>
  <c r="I56" i="2" s="1"/>
  <c r="H25" i="2"/>
  <c r="H56" i="2" s="1"/>
  <c r="G25" i="2"/>
  <c r="G56" i="2" s="1"/>
  <c r="F56" i="2" s="1"/>
  <c r="E25" i="2"/>
  <c r="E56" i="2" s="1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N9" i="2"/>
  <c r="K9" i="2"/>
  <c r="F9" i="2"/>
  <c r="N7" i="2"/>
  <c r="K7" i="2"/>
  <c r="F7" i="2"/>
  <c r="N6" i="2"/>
  <c r="K6" i="2"/>
  <c r="F6" i="2"/>
  <c r="N25" i="4" l="1"/>
  <c r="F25" i="6"/>
  <c r="F25" i="2"/>
  <c r="D25" i="2"/>
  <c r="D56" i="2" s="1"/>
  <c r="K56" i="2"/>
  <c r="F25" i="3"/>
  <c r="F25" i="5"/>
  <c r="N25" i="6"/>
  <c r="N25" i="5"/>
  <c r="K56" i="4"/>
  <c r="F25" i="4"/>
  <c r="K25" i="4"/>
  <c r="N25" i="3"/>
</calcChain>
</file>

<file path=xl/sharedStrings.xml><?xml version="1.0" encoding="utf-8"?>
<sst xmlns="http://schemas.openxmlformats.org/spreadsheetml/2006/main" count="1795" uniqueCount="351">
  <si>
    <t>Плановые объемы медицинской помощи, оказываемой в условиях круглосуточного стационара, на 2022 год</t>
  </si>
  <si>
    <t>Свод территории с частниками</t>
  </si>
  <si>
    <t xml:space="preserve">Профиль медицинской помощи      </t>
  </si>
  <si>
    <t xml:space="preserve">Профиль койки            </t>
  </si>
  <si>
    <t>Профиль ВМП</t>
  </si>
  <si>
    <t>Число случаев госпитализации на 2022 год</t>
  </si>
  <si>
    <t>В том числе</t>
  </si>
  <si>
    <t>для медицинской помощи по профилю "онкология" (случаи госпитализации)</t>
  </si>
  <si>
    <t>медицинская реабилитация (случаи госпитализации)</t>
  </si>
  <si>
    <t xml:space="preserve"> ВМП, случаи госпитализации</t>
  </si>
  <si>
    <t>Количество коек, согласно приказа № 265 от 28.12.2018г</t>
  </si>
  <si>
    <t>Количество коек, согласно приказа № 125 от 30.07.2020г</t>
  </si>
  <si>
    <t>Всего</t>
  </si>
  <si>
    <t>Взрослые</t>
  </si>
  <si>
    <t>Дети в возрасте от 0-17 лет</t>
  </si>
  <si>
    <t>всего</t>
  </si>
  <si>
    <t>взр.</t>
  </si>
  <si>
    <t>дети</t>
  </si>
  <si>
    <t xml:space="preserve">акушерство и гинекология      </t>
  </si>
  <si>
    <t xml:space="preserve">для беременных и рожениц,          </t>
  </si>
  <si>
    <t xml:space="preserve"> -</t>
  </si>
  <si>
    <t xml:space="preserve">патологии беременности,            </t>
  </si>
  <si>
    <t xml:space="preserve"> в том числе переведенные</t>
  </si>
  <si>
    <t xml:space="preserve">гинекологические,                  </t>
  </si>
  <si>
    <t>акушерство и гинекология</t>
  </si>
  <si>
    <t xml:space="preserve">аллергология и иммунология           </t>
  </si>
  <si>
    <t xml:space="preserve">аллергологические                  </t>
  </si>
  <si>
    <t xml:space="preserve">гастроэнтерология                    </t>
  </si>
  <si>
    <t xml:space="preserve">гастроэнтерологические             </t>
  </si>
  <si>
    <t xml:space="preserve">гематология                          </t>
  </si>
  <si>
    <t xml:space="preserve">гематологические                   </t>
  </si>
  <si>
    <t xml:space="preserve">гериатрия                            </t>
  </si>
  <si>
    <t xml:space="preserve">геронтологические                  </t>
  </si>
  <si>
    <t>дерматовенерология</t>
  </si>
  <si>
    <t>дерматологические</t>
  </si>
  <si>
    <t xml:space="preserve">детская кардиология                  </t>
  </si>
  <si>
    <t xml:space="preserve">кардиологические для детей         </t>
  </si>
  <si>
    <t xml:space="preserve">сердечно-сосудистая хирургия         </t>
  </si>
  <si>
    <t xml:space="preserve">детская онкология                    </t>
  </si>
  <si>
    <t xml:space="preserve">онкологические для детей           </t>
  </si>
  <si>
    <t>онкология</t>
  </si>
  <si>
    <t xml:space="preserve">детская урология-андрология          </t>
  </si>
  <si>
    <t xml:space="preserve">уроандрологические для детей       </t>
  </si>
  <si>
    <t xml:space="preserve">детская хирургия                     </t>
  </si>
  <si>
    <t xml:space="preserve">хирургические для детей            </t>
  </si>
  <si>
    <t>абдоминальная хирургия (хирургия)</t>
  </si>
  <si>
    <t>детская хирургия в период новорожденности</t>
  </si>
  <si>
    <t xml:space="preserve">детская эндокринология               </t>
  </si>
  <si>
    <t xml:space="preserve">эндокринологические для детей      </t>
  </si>
  <si>
    <t xml:space="preserve">педиатрия                            </t>
  </si>
  <si>
    <t>инфекционные болезни</t>
  </si>
  <si>
    <t>инфекционные</t>
  </si>
  <si>
    <t xml:space="preserve">кардиология </t>
  </si>
  <si>
    <t xml:space="preserve">кардиологические,                  </t>
  </si>
  <si>
    <t>кардиологические для больных с острым инфарктом миокарда</t>
  </si>
  <si>
    <t xml:space="preserve">колопроктология                      </t>
  </si>
  <si>
    <t xml:space="preserve">проктологические                   </t>
  </si>
  <si>
    <t xml:space="preserve">медицинская реабилитация             </t>
  </si>
  <si>
    <t>всего, в том числе:</t>
  </si>
  <si>
    <t xml:space="preserve">реабилитационные соматические,     </t>
  </si>
  <si>
    <t xml:space="preserve">реабилитационные для больных с   заболеваниями центральной нервной системы и органов чувств </t>
  </si>
  <si>
    <t xml:space="preserve">  реабилитационные для больных с заболеваниями опорно-двигательного аппарата и периферической нервной системы </t>
  </si>
  <si>
    <t xml:space="preserve">неврология </t>
  </si>
  <si>
    <t xml:space="preserve">неврологические,                   </t>
  </si>
  <si>
    <t xml:space="preserve">неврологические для больных с острыми нарушениями мозгового кровообращения       </t>
  </si>
  <si>
    <t>психоневрологические для детей</t>
  </si>
  <si>
    <t xml:space="preserve">нейрохирургия                        </t>
  </si>
  <si>
    <t xml:space="preserve">нейрохирургические                 </t>
  </si>
  <si>
    <t xml:space="preserve">травматология и ортопедия  </t>
  </si>
  <si>
    <t>неонатология</t>
  </si>
  <si>
    <t xml:space="preserve">патологии новорожденных и  недоношенных детей  </t>
  </si>
  <si>
    <t xml:space="preserve">нефрология                           </t>
  </si>
  <si>
    <t xml:space="preserve">нефрологические                    </t>
  </si>
  <si>
    <t>онкологические</t>
  </si>
  <si>
    <t xml:space="preserve">оториноларингология  </t>
  </si>
  <si>
    <t>оториноларингологические</t>
  </si>
  <si>
    <t xml:space="preserve">офтальмология                        </t>
  </si>
  <si>
    <t xml:space="preserve">офтальмологические                 </t>
  </si>
  <si>
    <t xml:space="preserve">педиатрические соматические        </t>
  </si>
  <si>
    <t xml:space="preserve">пульмонология                        </t>
  </si>
  <si>
    <t xml:space="preserve">пульмонологические                 </t>
  </si>
  <si>
    <t xml:space="preserve">радиология, радиотерапия             </t>
  </si>
  <si>
    <t xml:space="preserve">радиологические                    </t>
  </si>
  <si>
    <t xml:space="preserve">ревматология                         </t>
  </si>
  <si>
    <t xml:space="preserve">ревматологические                  </t>
  </si>
  <si>
    <t xml:space="preserve">кардиохирургические,               </t>
  </si>
  <si>
    <t xml:space="preserve">сосудистой хирургии                </t>
  </si>
  <si>
    <t xml:space="preserve">терапия                              </t>
  </si>
  <si>
    <t xml:space="preserve">терапевтические                    </t>
  </si>
  <si>
    <t xml:space="preserve">торакальная хирургия                 </t>
  </si>
  <si>
    <t xml:space="preserve">торакальной хирургии               </t>
  </si>
  <si>
    <t xml:space="preserve">травматология и ортопедия            </t>
  </si>
  <si>
    <t xml:space="preserve">травматологические               </t>
  </si>
  <si>
    <t xml:space="preserve">ортопедические                     </t>
  </si>
  <si>
    <t xml:space="preserve">урология                             </t>
  </si>
  <si>
    <t xml:space="preserve">урологические                      </t>
  </si>
  <si>
    <t xml:space="preserve">хирургия </t>
  </si>
  <si>
    <t>хирургические</t>
  </si>
  <si>
    <t xml:space="preserve">хирургия (комбустиология)            </t>
  </si>
  <si>
    <t xml:space="preserve">ожоговые                           </t>
  </si>
  <si>
    <t>комбустиология</t>
  </si>
  <si>
    <t xml:space="preserve">челюстно-лицевая хирургия            </t>
  </si>
  <si>
    <t xml:space="preserve">челюстно-лицевой хирургии          </t>
  </si>
  <si>
    <t xml:space="preserve">эндокринология                       </t>
  </si>
  <si>
    <t xml:space="preserve">эндокринологические                </t>
  </si>
  <si>
    <t>Всего по Ивановской области</t>
  </si>
  <si>
    <t>Помощь, оказанная в др.территориях</t>
  </si>
  <si>
    <t>Итого по ТПГГ</t>
  </si>
  <si>
    <t xml:space="preserve"> Наименование  МО   ОБУЗ "ГКБ № 4"</t>
  </si>
  <si>
    <t>Всего по базовой программе ОМС</t>
  </si>
  <si>
    <t>Наименование  МО    ОБУЗ  1 ГКБ</t>
  </si>
  <si>
    <t>Наименование МО     ОБУЗ "ИвООД"</t>
  </si>
  <si>
    <t>Наименование МО</t>
  </si>
  <si>
    <t xml:space="preserve"> ОГВВ</t>
  </si>
  <si>
    <t>Наименование  МО   ОБУЗ Вичугская ЦРБ</t>
  </si>
  <si>
    <t>Плановые объемы медицинской помощи, оказываемой в амбулаторно-поликлинических условиях, на 2022 год</t>
  </si>
  <si>
    <t>Наименование МО    ОБУЗ "Кинешемская ЦРБ"</t>
  </si>
  <si>
    <t xml:space="preserve">Наименование должности специалиста*                               </t>
  </si>
  <si>
    <t>Посещения с профилактической и иными целями</t>
  </si>
  <si>
    <t>Посещения в неотложной форме</t>
  </si>
  <si>
    <t>Обращения по заболеванию</t>
  </si>
  <si>
    <t>Обращение по заболеванию при оказании медицинской помощи по профилю  «Медицинская реабилитация»</t>
  </si>
  <si>
    <t>Посещения к стоматологу, УЕТ</t>
  </si>
  <si>
    <t>В том числе:</t>
  </si>
  <si>
    <t>консультативно-диагностический центр</t>
  </si>
  <si>
    <t>женская консультация</t>
  </si>
  <si>
    <t>Комплексные посещения для проведения профилактических медицинских осмотров</t>
  </si>
  <si>
    <t>Комплексные посещения для проведения диспансеризации</t>
  </si>
  <si>
    <t>в том числе углубленная диспансеризация</t>
  </si>
  <si>
    <t>Посещения с иной целью</t>
  </si>
  <si>
    <t>Врач-акушер-гинеколог</t>
  </si>
  <si>
    <t>Врач-аллерголог-иммунолог</t>
  </si>
  <si>
    <t>Врач-гастроэнтеролог</t>
  </si>
  <si>
    <t>Врач-гематолог</t>
  </si>
  <si>
    <t>Врач-гериатр</t>
  </si>
  <si>
    <t>Врач-детский онколог</t>
  </si>
  <si>
    <t>Врач-детский уролог-андролог</t>
  </si>
  <si>
    <t>Врач-детский хирург</t>
  </si>
  <si>
    <t>Врач-детский эндокринолог</t>
  </si>
  <si>
    <t>Врач-дерматовенеролог</t>
  </si>
  <si>
    <t>Врач-инфекционист</t>
  </si>
  <si>
    <t>Врач-кардиолог</t>
  </si>
  <si>
    <t>Врач-детский кардиолог</t>
  </si>
  <si>
    <t>Врач-колопроктолог</t>
  </si>
  <si>
    <t>Врач-невролог</t>
  </si>
  <si>
    <t>Врач-невролог  (медицинская реабилитация)</t>
  </si>
  <si>
    <t>Врач-нейрохирург</t>
  </si>
  <si>
    <t>Врач-нефролог</t>
  </si>
  <si>
    <t>Врач общей практики (семейный врач)</t>
  </si>
  <si>
    <t>Врач-онколог</t>
  </si>
  <si>
    <t>Врач-онколог (гастроэнтеролог)</t>
  </si>
  <si>
    <t>Врач-онколог (гинеколог)</t>
  </si>
  <si>
    <t>Врач-онколог (колопроктолог)</t>
  </si>
  <si>
    <t>Врач-онколог (маммолог)</t>
  </si>
  <si>
    <t>Врач-онколог (пульмонолог)</t>
  </si>
  <si>
    <t>Врач-онколог (уролог)</t>
  </si>
  <si>
    <t>Врач-онколог (химиотерапевт)</t>
  </si>
  <si>
    <t>Врач-онколог (хирург общий)</t>
  </si>
  <si>
    <t>Врач-онколог (хирург челюстно-лицевой)</t>
  </si>
  <si>
    <t>Врач-ортодонт</t>
  </si>
  <si>
    <t>Врач-оториноларинголог</t>
  </si>
  <si>
    <t>Врач-оториноларинголог (фониатр)</t>
  </si>
  <si>
    <t>Врач-офтальмолог</t>
  </si>
  <si>
    <t>Врач-педиатр</t>
  </si>
  <si>
    <t>Врач-педиатр участковый</t>
  </si>
  <si>
    <t>Врач-педиатр центра здоровья</t>
  </si>
  <si>
    <t>Врач-педиатр (медицинская реабилитация)</t>
  </si>
  <si>
    <t>Врач по лечебной физкультуре</t>
  </si>
  <si>
    <t>Врач по медицинской  профилактике центра здоровья</t>
  </si>
  <si>
    <t>Врач-психотерапевт</t>
  </si>
  <si>
    <t>Врач-психотерапевт (медицинская реабилитация)</t>
  </si>
  <si>
    <t>Врач-пульмонолог</t>
  </si>
  <si>
    <t>Врач-радиотерапевт</t>
  </si>
  <si>
    <t>Врач-ревматолог</t>
  </si>
  <si>
    <t>Врач-сердечно-сосудистый хирург</t>
  </si>
  <si>
    <t xml:space="preserve">Врач-стоматолог </t>
  </si>
  <si>
    <t>Врач-стоматолог детский</t>
  </si>
  <si>
    <t>Врач-стоматолог-терапевт</t>
  </si>
  <si>
    <t>Врач-стоматолог-хирург</t>
  </si>
  <si>
    <t>Врач-сурдолог-оториноларинголог</t>
  </si>
  <si>
    <t>Врач-терапевт</t>
  </si>
  <si>
    <t>Врач-терапевт-участковый</t>
  </si>
  <si>
    <t>Врач-терапевт (медицинская реабилитация)</t>
  </si>
  <si>
    <t>Врач торакальный хирург</t>
  </si>
  <si>
    <t>Врач травматолог-ортопед</t>
  </si>
  <si>
    <t xml:space="preserve">Врач-травматолог-ортопед (медицинская реабилитация) </t>
  </si>
  <si>
    <t>Врач-уролог</t>
  </si>
  <si>
    <t>Врач-хирург</t>
  </si>
  <si>
    <t>Врач-челюстно-лицевой хирург</t>
  </si>
  <si>
    <t>Врач-эндокринолог</t>
  </si>
  <si>
    <t>Зубной врач</t>
  </si>
  <si>
    <t>Фельдшер (самостоятельный прием)</t>
  </si>
  <si>
    <t>Акушер (самостоятельный прием)</t>
  </si>
  <si>
    <t>*- в соответствии с приказом МЗ РФ от 20.121.2012 № 1183н «Об утверждении номенклатуры и должностей медицинских работников и фармацевтических работников»</t>
  </si>
  <si>
    <t>Наименование МО  ОБУЗ  "Кардиологический диспансер"</t>
  </si>
  <si>
    <t>Наименование МО   ОБУЗ "ИвООД"</t>
  </si>
  <si>
    <t>Объемы медицинских услуг для учреждений здравоохранения на 2022 год</t>
  </si>
  <si>
    <t>Наименование МО   ОБУЗ 1 ГКБ</t>
  </si>
  <si>
    <t>Наименование услуги</t>
  </si>
  <si>
    <t>Количество услуг</t>
  </si>
  <si>
    <t>В амбулаторно-поликлинических условиях</t>
  </si>
  <si>
    <t>в рамках базовой программы ОМС</t>
  </si>
  <si>
    <t>объемы медицинских услуг, установленные по федеральному нормативу</t>
  </si>
  <si>
    <t>Компьютерная томография:</t>
  </si>
  <si>
    <t>без контрастирования</t>
  </si>
  <si>
    <t>с болюсным контрастированием</t>
  </si>
  <si>
    <t>с внутривенным контрастированием</t>
  </si>
  <si>
    <t xml:space="preserve">легких без контрастирования (COVID-19) </t>
  </si>
  <si>
    <t>Магниторезонансная томография:</t>
  </si>
  <si>
    <t>иные</t>
  </si>
  <si>
    <t>Ультразвуковое исследование сердечно-сосудистой системы:</t>
  </si>
  <si>
    <t>эхокардиография</t>
  </si>
  <si>
    <t>допплерография сосудов</t>
  </si>
  <si>
    <t>дуплексное сканирование сосудов</t>
  </si>
  <si>
    <t>Эндоскопическое диагностическое исследование:</t>
  </si>
  <si>
    <t>бронхоскопия</t>
  </si>
  <si>
    <t>эзофагогастродуоденоскопия</t>
  </si>
  <si>
    <t>интестиноскопия</t>
  </si>
  <si>
    <t>колоноскопия</t>
  </si>
  <si>
    <t>ректосигмоидоскопия</t>
  </si>
  <si>
    <t>видеокапсульные исследования</t>
  </si>
  <si>
    <t>эндосонография</t>
  </si>
  <si>
    <t>Патологоанатомическое исследования биопсийного (операционного) материала с целью диагностики онкологических заболеваний и подбора противоопухолевой лекарственной терапии</t>
  </si>
  <si>
    <t>Прижизненное патолого-анатомическое исследование I, II, III, IV категорий сложности</t>
  </si>
  <si>
    <t>Прижизненное патолого-анатомическое исследование V категорий сложности</t>
  </si>
  <si>
    <t>Пересмотр биопсийного (операционного и диагностического) материала</t>
  </si>
  <si>
    <t xml:space="preserve">Молекулярно-генетические исследования с целью выявления онкологических заболеваний </t>
  </si>
  <si>
    <t>молекулярно-генетическое исследование мутаций в гене BRАF</t>
  </si>
  <si>
    <t>молекулярно-генетическое исследование мутаций в гене EGFR</t>
  </si>
  <si>
    <t>молекулярно-генетическое исследование мутаций в гене KRАS в биопсийном (операционном) материале</t>
  </si>
  <si>
    <t>молекулярно-генетическое исследование мутаций в гене NRAS в биопсийном (операционном) материале</t>
  </si>
  <si>
    <t>FISH HER2</t>
  </si>
  <si>
    <t>молекулярно-генетическое исследование мутаций в гене ВRСА 1/ ВRСА 2</t>
  </si>
  <si>
    <t>выполнение с применением метода секвенирования нового поколения NGC ВRСА 1/ ВRСА 2</t>
  </si>
  <si>
    <t>определение микросателлитной нестабильности МSI</t>
  </si>
  <si>
    <t>молекулярно-генетическое исследование мутаций гена АLК методом флюоресцентной гибридизации in situ (FISН)</t>
  </si>
  <si>
    <t>Определение амплификации гена ЕRВВ2 (НЕR2/Nеи) методом флюоресцентной гибридизации  in situ (FISН)</t>
  </si>
  <si>
    <t>Тестирование на выявление новой коронавирусной инфекции (COVID-19)</t>
  </si>
  <si>
    <t>объемы медицинских услуг, установленные дополнительно</t>
  </si>
  <si>
    <t>Оплачиваемые за услугу</t>
  </si>
  <si>
    <t xml:space="preserve">Гемодиализ интермиттирующий высокопоточный </t>
  </si>
  <si>
    <t>Перитонеальный диализ</t>
  </si>
  <si>
    <t>Сцинтиграфия</t>
  </si>
  <si>
    <t>Комплексное исследование для диагностики фоновых и предраковых заболеваний репродуктивных органов у женщины</t>
  </si>
  <si>
    <t>Маммография</t>
  </si>
  <si>
    <t>Маммография (с использованием передвижного маммографа)</t>
  </si>
  <si>
    <t>Рентгеноденситометрия</t>
  </si>
  <si>
    <t xml:space="preserve">     одной области</t>
  </si>
  <si>
    <t xml:space="preserve">     двух областей</t>
  </si>
  <si>
    <t>Позитронно-эмиссионная компьютерная томография (ПЭТ-КТ)</t>
  </si>
  <si>
    <t>Дистанционное наблюдение за показателями артериального давления:</t>
  </si>
  <si>
    <t>при подборе лекарственной терапии</t>
  </si>
  <si>
    <t>при контроле эффективности лекарственной терапии</t>
  </si>
  <si>
    <t>Оплачиваемые как посещение в сочетании с медицинской услугой</t>
  </si>
  <si>
    <t>Велоэргометрия</t>
  </si>
  <si>
    <t>Оптическое исследование сетчатки с помощью компьютерного анализатора</t>
  </si>
  <si>
    <t>Секторальная лазеркоагуляция сетчатки</t>
  </si>
  <si>
    <t>Дисцизия, экстракция вторичной катаракты</t>
  </si>
  <si>
    <t>Исследование уровня лекарственных препаратов в крови пациентам</t>
  </si>
  <si>
    <t>сверх базовой программы ОМС</t>
  </si>
  <si>
    <t xml:space="preserve">Проведение неонатального скрининга на 5 наследственных и врожденных заболеваний в части исследований и консультаций, осуществляемых медико-генетическими центрами (консультациями), а также медико-генетических исследований в соответствующих структурных подразделениях медицинских организаций </t>
  </si>
  <si>
    <t xml:space="preserve">Проведение пренатальной (дородовой) диагностики нарушений развития ребенка у беременных женщин </t>
  </si>
  <si>
    <t>Наименование МО  ООО "УЗ Областной диагностический центр"</t>
  </si>
  <si>
    <t xml:space="preserve"> Свод территория с частниками</t>
  </si>
  <si>
    <t>Помощь,оказанная в др.территориях</t>
  </si>
  <si>
    <t>Наименование МО   ОГВВ</t>
  </si>
  <si>
    <t>Наименование МО     ООО "Центр офтальмохирургии "Светадар"</t>
  </si>
  <si>
    <t>Плановые объемы медицинской помощи, оказываемой в условиях дневного стационара, на 2022 год</t>
  </si>
  <si>
    <t xml:space="preserve">Профиль медицинской помощи   </t>
  </si>
  <si>
    <t>Профиль пациенто-мест</t>
  </si>
  <si>
    <t>Число случаев лечения</t>
  </si>
  <si>
    <t>Количество пациенто-мест, согласно приказа № 279 от 20.12.2019г</t>
  </si>
  <si>
    <t>первичная медицинская помощь</t>
  </si>
  <si>
    <t xml:space="preserve">первичная специализированная медицинская помощь </t>
  </si>
  <si>
    <t xml:space="preserve">специализированная медицинская помощь </t>
  </si>
  <si>
    <t>в том числе для медицинской помощи по профилю"онкология"</t>
  </si>
  <si>
    <t>Дети</t>
  </si>
  <si>
    <t>гинекологические</t>
  </si>
  <si>
    <t>патологии берменности</t>
  </si>
  <si>
    <t>гинекологические для вспомогательных репродуктивных технологий (ЭКО)</t>
  </si>
  <si>
    <t>гастроэнтерология</t>
  </si>
  <si>
    <t>гастроэнтерологические</t>
  </si>
  <si>
    <t>гематология</t>
  </si>
  <si>
    <t>гематологические</t>
  </si>
  <si>
    <t>гериатрия</t>
  </si>
  <si>
    <t>геронтологические</t>
  </si>
  <si>
    <t>детская урология-андрология</t>
  </si>
  <si>
    <t xml:space="preserve">уроандрологические для детей   </t>
  </si>
  <si>
    <t>детская онкология</t>
  </si>
  <si>
    <t>онкологические для детей</t>
  </si>
  <si>
    <t>детская кардиология</t>
  </si>
  <si>
    <t>кардиологические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</si>
  <si>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</si>
  <si>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</si>
  <si>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</si>
  <si>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</si>
  <si>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кардиология</t>
  </si>
  <si>
    <t>кардиологические</t>
  </si>
  <si>
    <t>медицинская реабилитация, всего</t>
  </si>
  <si>
    <t>в том числе:</t>
  </si>
  <si>
    <t>реабилитационные соматические</t>
  </si>
  <si>
    <t>реабилитационные для больных с заболеваниями ЦНС и органов чувств</t>
  </si>
  <si>
    <t>реабилитационные для больных с заболеваниями ОДА и ПНС</t>
  </si>
  <si>
    <t>неврология</t>
  </si>
  <si>
    <t>неврологические</t>
  </si>
  <si>
    <t>оториноларингология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</si>
  <si>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</si>
  <si>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</si>
  <si>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</si>
  <si>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</si>
  <si>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</si>
  <si>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</si>
  <si>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 xml:space="preserve">радиология, радиотерапия </t>
  </si>
  <si>
    <t>радиологические</t>
  </si>
  <si>
    <t>ревматология</t>
  </si>
  <si>
    <t xml:space="preserve">ревматологические </t>
  </si>
  <si>
    <t>стоматология детская</t>
  </si>
  <si>
    <t>стоматологические для детей</t>
  </si>
  <si>
    <t>терапия</t>
  </si>
  <si>
    <t>терапевтические</t>
  </si>
  <si>
    <t>травматология и ортопедия:</t>
  </si>
  <si>
    <t>травматологические</t>
  </si>
  <si>
    <t>ортопедические</t>
  </si>
  <si>
    <t>урология</t>
  </si>
  <si>
    <t>урологические</t>
  </si>
  <si>
    <t>хирургия</t>
  </si>
  <si>
    <t>эндокринология</t>
  </si>
  <si>
    <t>эндокринологические</t>
  </si>
  <si>
    <t>общая врачебная пратика</t>
  </si>
  <si>
    <t>общей врачебной практики</t>
  </si>
  <si>
    <t>Помощь, оказанная в других территориях</t>
  </si>
  <si>
    <t>Плановые объемы медицинской помощи в амбулаторных условиях, оказываемой с профилактической и иными целями, на 2022 год</t>
  </si>
  <si>
    <t>Наименование медицинской организации       ОБУЗ "ИвООД"</t>
  </si>
  <si>
    <t>Наименование должности специалиста</t>
  </si>
  <si>
    <t>Комплесные посещения для проведения профилактических медицинских осмотров</t>
  </si>
  <si>
    <t>Комплесные посещения для проведения диспансеризации</t>
  </si>
  <si>
    <t>Посещения с иными целями</t>
  </si>
  <si>
    <t>Профилактические медицинские осмотры несовершеннолетних</t>
  </si>
  <si>
    <t>Профилактические медицинскуие осмотры (включая 1-е посещение для проведения диспансерного наблююения), взр.</t>
  </si>
  <si>
    <t>Диспансеризация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</t>
  </si>
  <si>
    <t>Диспансеризация пребывающих в стационарных учреждениях детей-сирот и детей, находящихся в трудной жизненной ситуации</t>
  </si>
  <si>
    <t>1 этап диспрансеризации, взр.</t>
  </si>
  <si>
    <t>Посещения для проведения диспансерного наблюдения (за исключением 1-го посещения)</t>
  </si>
  <si>
    <t>Посещения для проведения 2-го этапа диспансеризации</t>
  </si>
  <si>
    <t>Разовые посещения в связи с заболеванием</t>
  </si>
  <si>
    <t>Посещения центров здоровья</t>
  </si>
  <si>
    <t>посещения медицинских работников,  имеющих среднее медицинское образование, ведущих самостоятельный прием</t>
  </si>
  <si>
    <t>Посещения центров аибулаторной онкологической помощи</t>
  </si>
  <si>
    <t>Посещения с другими целями (патронаж, выдача справок и иных медицинских документов и др.)</t>
  </si>
  <si>
    <t xml:space="preserve">Наименование медицинской организации          СВОД </t>
  </si>
  <si>
    <t>Приложение 2
к протоколу Комиссии по разработке
территориальной программы обязательного
медицинского страхования
от 03.06.2022 №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</si>
</sst>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[$-419]General"/>
    <numFmt numFmtId="165" formatCode="_-* #,##0.00\ &quot;₽&quot;_-;\-* #,##0.00\ &quot;₽&quot;_-;_-* &quot;-&quot;??\ &quot;₽&quot;_-;_-@_-"/>
    <numFmt numFmtId="166" formatCode="#,##0.00&quot; &quot;[$руб.-419];[Red]&quot;-&quot;#,##0.00&quot; &quot;[$руб.-419]"/>
    <numFmt numFmtId="167" formatCode="_-* #,##0.00\ _₽_-;\-* #,##0.00\ _₽_-;_-* &quot;-&quot;??\ _₽_-;_-@_-"/>
    <numFmt numFmtId="168" formatCode="_-* #,##0.00\ _р_._-;\-* #,##0.00\ _р_._-;_-* &quot;-&quot;??\ _р_._-;_-@_-"/>
  </numFmts>
  <fonts count="8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0"/>
      <color indexed="8"/>
      <name val="Courier New"/>
      <family val="3"/>
      <charset val="204"/>
    </font>
    <font>
      <sz val="10"/>
      <color theme="1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Courier New"/>
      <family val="3"/>
      <charset val="204"/>
    </font>
    <font>
      <b/>
      <sz val="12"/>
      <color rgb="FFFF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color rgb="FF26282F"/>
      <name val="Times New Roman"/>
      <family val="1"/>
      <charset val="204"/>
    </font>
    <font>
      <b/>
      <sz val="12"/>
      <name val="Times New Roman Cyr"/>
      <charset val="204"/>
    </font>
    <font>
      <sz val="12"/>
      <name val="Times New Roman Cyr"/>
      <charset val="204"/>
    </font>
    <font>
      <sz val="10"/>
      <name val="Times New Roman Cyr"/>
      <charset val="204"/>
    </font>
    <font>
      <sz val="11"/>
      <name val="Times New Roman"/>
      <family val="1"/>
      <charset val="204"/>
    </font>
    <font>
      <sz val="11"/>
      <name val="Times New Roman Cyr"/>
      <charset val="204"/>
    </font>
    <font>
      <b/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 Cyr"/>
      <family val="1"/>
      <charset val="204"/>
    </font>
    <font>
      <sz val="11"/>
      <color rgb="FF9C57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1"/>
      <name val="Times New Roman Cyr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name val="Arial Cyr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i/>
      <sz val="16"/>
      <color theme="1"/>
      <name val="Arial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color indexed="8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i/>
      <u/>
      <sz val="11"/>
      <color theme="1"/>
      <name val="Arial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Arial Narrow"/>
      <family val="2"/>
      <charset val="204"/>
    </font>
    <font>
      <sz val="11"/>
      <color theme="1"/>
      <name val="Arial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B9C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79998168889431442"/>
        <bgColor indexed="64"/>
      </patternFill>
    </fill>
  </fills>
  <borders count="7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61">
    <xf numFmtId="0" fontId="0" fillId="0" borderId="0"/>
    <xf numFmtId="43" fontId="1" fillId="0" borderId="0" applyFont="0" applyFill="0" applyBorder="0" applyAlignment="0" applyProtection="0"/>
    <xf numFmtId="164" fontId="14" fillId="0" borderId="0"/>
    <xf numFmtId="0" fontId="15" fillId="0" borderId="0"/>
    <xf numFmtId="44" fontId="2" fillId="0" borderId="0" applyFont="0" applyFill="0" applyBorder="0" applyAlignment="0" applyProtection="0"/>
    <xf numFmtId="0" fontId="16" fillId="0" borderId="0"/>
    <xf numFmtId="0" fontId="16" fillId="0" borderId="0"/>
    <xf numFmtId="0" fontId="2" fillId="0" borderId="0"/>
    <xf numFmtId="0" fontId="17" fillId="0" borderId="0"/>
    <xf numFmtId="0" fontId="36" fillId="0" borderId="0"/>
    <xf numFmtId="165" fontId="2" fillId="0" borderId="0" applyFont="0" applyFill="0" applyBorder="0" applyAlignment="0" applyProtection="0"/>
    <xf numFmtId="0" fontId="43" fillId="8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15" borderId="0" applyNumberFormat="0" applyBorder="0" applyAlignment="0" applyProtection="0"/>
    <xf numFmtId="0" fontId="15" fillId="18" borderId="0" applyNumberFormat="0" applyBorder="0" applyAlignment="0" applyProtection="0"/>
    <xf numFmtId="0" fontId="15" fillId="21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48" fillId="22" borderId="0" applyNumberFormat="0" applyBorder="0" applyAlignment="0" applyProtection="0"/>
    <xf numFmtId="0" fontId="48" fillId="19" borderId="0" applyNumberFormat="0" applyBorder="0" applyAlignment="0" applyProtection="0"/>
    <xf numFmtId="0" fontId="48" fillId="20" borderId="0" applyNumberFormat="0" applyBorder="0" applyAlignment="0" applyProtection="0"/>
    <xf numFmtId="0" fontId="48" fillId="23" borderId="0" applyNumberFormat="0" applyBorder="0" applyAlignment="0" applyProtection="0"/>
    <xf numFmtId="0" fontId="48" fillId="24" borderId="0" applyNumberFormat="0" applyBorder="0" applyAlignment="0" applyProtection="0"/>
    <xf numFmtId="0" fontId="48" fillId="25" borderId="0" applyNumberFormat="0" applyBorder="0" applyAlignment="0" applyProtection="0"/>
    <xf numFmtId="0" fontId="48" fillId="22" borderId="0" applyNumberFormat="0" applyBorder="0" applyAlignment="0" applyProtection="0"/>
    <xf numFmtId="0" fontId="48" fillId="22" borderId="0" applyNumberFormat="0" applyBorder="0" applyAlignment="0" applyProtection="0"/>
    <xf numFmtId="0" fontId="48" fillId="19" borderId="0" applyNumberFormat="0" applyBorder="0" applyAlignment="0" applyProtection="0"/>
    <xf numFmtId="0" fontId="48" fillId="19" borderId="0" applyNumberFormat="0" applyBorder="0" applyAlignment="0" applyProtection="0"/>
    <xf numFmtId="0" fontId="48" fillId="20" borderId="0" applyNumberFormat="0" applyBorder="0" applyAlignment="0" applyProtection="0"/>
    <xf numFmtId="0" fontId="48" fillId="20" borderId="0" applyNumberFormat="0" applyBorder="0" applyAlignment="0" applyProtection="0"/>
    <xf numFmtId="0" fontId="48" fillId="23" borderId="0" applyNumberFormat="0" applyBorder="0" applyAlignment="0" applyProtection="0"/>
    <xf numFmtId="0" fontId="48" fillId="23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5" borderId="0" applyNumberFormat="0" applyBorder="0" applyAlignment="0" applyProtection="0"/>
    <xf numFmtId="0" fontId="48" fillId="25" borderId="0" applyNumberFormat="0" applyBorder="0" applyAlignment="0" applyProtection="0"/>
    <xf numFmtId="0" fontId="48" fillId="26" borderId="0" applyNumberFormat="0" applyBorder="0" applyAlignment="0" applyProtection="0"/>
    <xf numFmtId="0" fontId="48" fillId="27" borderId="0" applyNumberFormat="0" applyBorder="0" applyAlignment="0" applyProtection="0"/>
    <xf numFmtId="0" fontId="48" fillId="28" borderId="0" applyNumberFormat="0" applyBorder="0" applyAlignment="0" applyProtection="0"/>
    <xf numFmtId="0" fontId="48" fillId="23" borderId="0" applyNumberFormat="0" applyBorder="0" applyAlignment="0" applyProtection="0"/>
    <xf numFmtId="0" fontId="48" fillId="24" borderId="0" applyNumberFormat="0" applyBorder="0" applyAlignment="0" applyProtection="0"/>
    <xf numFmtId="0" fontId="48" fillId="29" borderId="0" applyNumberFormat="0" applyBorder="0" applyAlignment="0" applyProtection="0"/>
    <xf numFmtId="0" fontId="49" fillId="13" borderId="0" applyNumberFormat="0" applyBorder="0" applyAlignment="0" applyProtection="0"/>
    <xf numFmtId="0" fontId="50" fillId="30" borderId="52" applyNumberFormat="0" applyAlignment="0" applyProtection="0"/>
    <xf numFmtId="0" fontId="51" fillId="31" borderId="53" applyNumberFormat="0" applyAlignment="0" applyProtection="0"/>
    <xf numFmtId="0" fontId="15" fillId="0" borderId="0"/>
    <xf numFmtId="0" fontId="52" fillId="0" borderId="0"/>
    <xf numFmtId="0" fontId="53" fillId="0" borderId="0" applyNumberFormat="0" applyFill="0" applyBorder="0" applyAlignment="0" applyProtection="0"/>
    <xf numFmtId="0" fontId="54" fillId="14" borderId="0" applyNumberFormat="0" applyBorder="0" applyAlignment="0" applyProtection="0"/>
    <xf numFmtId="0" fontId="55" fillId="0" borderId="0">
      <alignment horizontal="center"/>
    </xf>
    <xf numFmtId="0" fontId="56" fillId="0" borderId="54" applyNumberFormat="0" applyFill="0" applyAlignment="0" applyProtection="0"/>
    <xf numFmtId="0" fontId="57" fillId="0" borderId="55" applyNumberFormat="0" applyFill="0" applyAlignment="0" applyProtection="0"/>
    <xf numFmtId="0" fontId="58" fillId="0" borderId="56" applyNumberFormat="0" applyFill="0" applyAlignment="0" applyProtection="0"/>
    <xf numFmtId="0" fontId="58" fillId="0" borderId="0" applyNumberFormat="0" applyFill="0" applyBorder="0" applyAlignment="0" applyProtection="0"/>
    <xf numFmtId="0" fontId="55" fillId="0" borderId="0">
      <alignment horizontal="center" textRotation="90"/>
    </xf>
    <xf numFmtId="0" fontId="59" fillId="17" borderId="52" applyNumberFormat="0" applyAlignment="0" applyProtection="0"/>
    <xf numFmtId="0" fontId="60" fillId="0" borderId="57" applyNumberFormat="0" applyFill="0" applyAlignment="0" applyProtection="0"/>
    <xf numFmtId="0" fontId="61" fillId="32" borderId="0" applyNumberFormat="0" applyBorder="0" applyAlignment="0" applyProtection="0"/>
    <xf numFmtId="0" fontId="62" fillId="0" borderId="0"/>
    <xf numFmtId="0" fontId="15" fillId="33" borderId="58" applyNumberFormat="0" applyFont="0" applyAlignment="0" applyProtection="0"/>
    <xf numFmtId="0" fontId="63" fillId="30" borderId="59" applyNumberFormat="0" applyAlignment="0" applyProtection="0"/>
    <xf numFmtId="0" fontId="64" fillId="0" borderId="0"/>
    <xf numFmtId="166" fontId="64" fillId="0" borderId="0"/>
    <xf numFmtId="0" fontId="65" fillId="0" borderId="0" applyNumberFormat="0" applyFill="0" applyBorder="0" applyAlignment="0" applyProtection="0"/>
    <xf numFmtId="0" fontId="66" fillId="0" borderId="60" applyNumberFormat="0" applyFill="0" applyAlignment="0" applyProtection="0"/>
    <xf numFmtId="0" fontId="67" fillId="0" borderId="0" applyNumberFormat="0" applyFill="0" applyBorder="0" applyAlignment="0" applyProtection="0"/>
    <xf numFmtId="0" fontId="48" fillId="26" borderId="0" applyNumberFormat="0" applyBorder="0" applyAlignment="0" applyProtection="0"/>
    <xf numFmtId="0" fontId="48" fillId="26" borderId="0" applyNumberFormat="0" applyBorder="0" applyAlignment="0" applyProtection="0"/>
    <xf numFmtId="0" fontId="48" fillId="27" borderId="0" applyNumberFormat="0" applyBorder="0" applyAlignment="0" applyProtection="0"/>
    <xf numFmtId="0" fontId="48" fillId="27" borderId="0" applyNumberFormat="0" applyBorder="0" applyAlignment="0" applyProtection="0"/>
    <xf numFmtId="0" fontId="48" fillId="28" borderId="0" applyNumberFormat="0" applyBorder="0" applyAlignment="0" applyProtection="0"/>
    <xf numFmtId="0" fontId="48" fillId="28" borderId="0" applyNumberFormat="0" applyBorder="0" applyAlignment="0" applyProtection="0"/>
    <xf numFmtId="0" fontId="48" fillId="23" borderId="0" applyNumberFormat="0" applyBorder="0" applyAlignment="0" applyProtection="0"/>
    <xf numFmtId="0" fontId="48" fillId="23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9" borderId="0" applyNumberFormat="0" applyBorder="0" applyAlignment="0" applyProtection="0"/>
    <xf numFmtId="0" fontId="48" fillId="29" borderId="0" applyNumberFormat="0" applyBorder="0" applyAlignment="0" applyProtection="0"/>
    <xf numFmtId="0" fontId="59" fillId="17" borderId="52" applyNumberFormat="0" applyAlignment="0" applyProtection="0"/>
    <xf numFmtId="0" fontId="59" fillId="17" borderId="52" applyNumberFormat="0" applyAlignment="0" applyProtection="0"/>
    <xf numFmtId="0" fontId="63" fillId="30" borderId="59" applyNumberFormat="0" applyAlignment="0" applyProtection="0"/>
    <xf numFmtId="0" fontId="63" fillId="30" borderId="59" applyNumberFormat="0" applyAlignment="0" applyProtection="0"/>
    <xf numFmtId="0" fontId="50" fillId="30" borderId="52" applyNumberFormat="0" applyAlignment="0" applyProtection="0"/>
    <xf numFmtId="0" fontId="50" fillId="30" borderId="52" applyNumberFormat="0" applyAlignment="0" applyProtection="0"/>
    <xf numFmtId="0" fontId="56" fillId="0" borderId="54" applyNumberFormat="0" applyFill="0" applyAlignment="0" applyProtection="0"/>
    <xf numFmtId="0" fontId="56" fillId="0" borderId="54" applyNumberFormat="0" applyFill="0" applyAlignment="0" applyProtection="0"/>
    <xf numFmtId="0" fontId="57" fillId="0" borderId="55" applyNumberFormat="0" applyFill="0" applyAlignment="0" applyProtection="0"/>
    <xf numFmtId="0" fontId="57" fillId="0" borderId="55" applyNumberFormat="0" applyFill="0" applyAlignment="0" applyProtection="0"/>
    <xf numFmtId="0" fontId="58" fillId="0" borderId="56" applyNumberFormat="0" applyFill="0" applyAlignment="0" applyProtection="0"/>
    <xf numFmtId="0" fontId="58" fillId="0" borderId="56" applyNumberFormat="0" applyFill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66" fillId="0" borderId="60" applyNumberFormat="0" applyFill="0" applyAlignment="0" applyProtection="0"/>
    <xf numFmtId="0" fontId="66" fillId="0" borderId="60" applyNumberFormat="0" applyFill="0" applyAlignment="0" applyProtection="0"/>
    <xf numFmtId="0" fontId="51" fillId="31" borderId="53" applyNumberFormat="0" applyAlignment="0" applyProtection="0"/>
    <xf numFmtId="0" fontId="51" fillId="31" borderId="53" applyNumberFormat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1" fillId="3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2" fillId="0" borderId="0"/>
    <xf numFmtId="0" fontId="69" fillId="0" borderId="0"/>
    <xf numFmtId="0" fontId="2" fillId="0" borderId="0"/>
    <xf numFmtId="0" fontId="2" fillId="0" borderId="0"/>
    <xf numFmtId="0" fontId="2" fillId="0" borderId="0"/>
    <xf numFmtId="0" fontId="6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7" fillId="0" borderId="0"/>
    <xf numFmtId="0" fontId="1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0" fillId="0" borderId="0"/>
    <xf numFmtId="0" fontId="17" fillId="0" borderId="0"/>
    <xf numFmtId="0" fontId="68" fillId="0" borderId="0"/>
    <xf numFmtId="0" fontId="7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8" fillId="0" borderId="0"/>
    <xf numFmtId="0" fontId="49" fillId="13" borderId="0" applyNumberFormat="0" applyBorder="0" applyAlignment="0" applyProtection="0"/>
    <xf numFmtId="0" fontId="49" fillId="13" borderId="0" applyNumberFormat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69" fillId="33" borderId="58" applyNumberFormat="0" applyFont="0" applyAlignment="0" applyProtection="0"/>
    <xf numFmtId="0" fontId="69" fillId="33" borderId="58" applyNumberFormat="0" applyFont="0" applyAlignment="0" applyProtection="0"/>
    <xf numFmtId="0" fontId="69" fillId="33" borderId="58" applyNumberFormat="0" applyFont="0" applyAlignment="0" applyProtection="0"/>
    <xf numFmtId="0" fontId="15" fillId="33" borderId="58" applyNumberFormat="0" applyFont="0" applyAlignment="0" applyProtection="0"/>
    <xf numFmtId="9" fontId="16" fillId="0" borderId="0" applyFont="0" applyFill="0" applyBorder="0" applyAlignment="0" applyProtection="0"/>
    <xf numFmtId="0" fontId="60" fillId="0" borderId="57" applyNumberFormat="0" applyFill="0" applyAlignment="0" applyProtection="0"/>
    <xf numFmtId="0" fontId="60" fillId="0" borderId="57" applyNumberFormat="0" applyFill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7" fillId="0" borderId="0" applyFont="0" applyFill="0" applyBorder="0" applyAlignment="0" applyProtection="0"/>
    <xf numFmtId="167" fontId="68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54" fillId="14" borderId="0" applyNumberFormat="0" applyBorder="0" applyAlignment="0" applyProtection="0"/>
    <xf numFmtId="0" fontId="54" fillId="14" borderId="0" applyNumberFormat="0" applyBorder="0" applyAlignment="0" applyProtection="0"/>
  </cellStyleXfs>
  <cellXfs count="517">
    <xf numFmtId="0" fontId="0" fillId="0" borderId="0" xfId="0"/>
    <xf numFmtId="0" fontId="3" fillId="0" borderId="0" xfId="0" applyFont="1"/>
    <xf numFmtId="0" fontId="5" fillId="0" borderId="0" xfId="0" applyFont="1"/>
    <xf numFmtId="0" fontId="7" fillId="0" borderId="10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justify" vertical="center" wrapText="1"/>
    </xf>
    <xf numFmtId="0" fontId="8" fillId="2" borderId="13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justify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3" fillId="0" borderId="6" xfId="0" applyFont="1" applyBorder="1" applyAlignment="1">
      <alignment horizontal="right" vertical="center" wrapText="1"/>
    </xf>
    <xf numFmtId="0" fontId="3" fillId="0" borderId="6" xfId="0" applyFont="1" applyBorder="1"/>
    <xf numFmtId="0" fontId="8" fillId="2" borderId="6" xfId="0" applyFont="1" applyFill="1" applyBorder="1" applyAlignment="1">
      <alignment horizontal="left"/>
    </xf>
    <xf numFmtId="0" fontId="3" fillId="0" borderId="6" xfId="0" applyFont="1" applyBorder="1" applyAlignment="1">
      <alignment wrapText="1"/>
    </xf>
    <xf numFmtId="0" fontId="8" fillId="2" borderId="6" xfId="0" applyFont="1" applyFill="1" applyBorder="1" applyAlignment="1">
      <alignment horizontal="left" wrapText="1"/>
    </xf>
    <xf numFmtId="0" fontId="3" fillId="4" borderId="6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justify" vertical="center" wrapText="1"/>
    </xf>
    <xf numFmtId="0" fontId="3" fillId="0" borderId="6" xfId="0" applyFont="1" applyBorder="1" applyAlignment="1">
      <alignment vertical="center" wrapText="1"/>
    </xf>
    <xf numFmtId="0" fontId="3" fillId="0" borderId="6" xfId="0" applyFont="1" applyBorder="1" applyAlignment="1">
      <alignment horizontal="left" vertical="top" wrapText="1"/>
    </xf>
    <xf numFmtId="0" fontId="8" fillId="2" borderId="6" xfId="0" applyFont="1" applyFill="1" applyBorder="1" applyAlignment="1">
      <alignment horizontal="left" vertical="top" wrapText="1"/>
    </xf>
    <xf numFmtId="0" fontId="3" fillId="0" borderId="6" xfId="0" applyFont="1" applyFill="1" applyBorder="1"/>
    <xf numFmtId="0" fontId="8" fillId="0" borderId="6" xfId="0" applyFont="1" applyBorder="1" applyAlignment="1">
      <alignment horizontal="justify" vertical="center" wrapText="1"/>
    </xf>
    <xf numFmtId="0" fontId="8" fillId="2" borderId="0" xfId="0" applyFont="1" applyFill="1" applyAlignment="1">
      <alignment horizontal="left"/>
    </xf>
    <xf numFmtId="0" fontId="8" fillId="2" borderId="6" xfId="0" applyFont="1" applyFill="1" applyBorder="1" applyAlignment="1">
      <alignment horizontal="justify" vertical="center" wrapText="1"/>
    </xf>
    <xf numFmtId="0" fontId="6" fillId="4" borderId="6" xfId="0" applyFont="1" applyFill="1" applyBorder="1" applyAlignment="1">
      <alignment horizontal="left"/>
    </xf>
    <xf numFmtId="0" fontId="5" fillId="4" borderId="6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9" fillId="4" borderId="17" xfId="0" applyFont="1" applyFill="1" applyBorder="1" applyAlignment="1">
      <alignment horizontal="center"/>
    </xf>
    <xf numFmtId="0" fontId="10" fillId="4" borderId="6" xfId="0" applyFont="1" applyFill="1" applyBorder="1" applyAlignment="1">
      <alignment horizontal="center"/>
    </xf>
    <xf numFmtId="0" fontId="11" fillId="4" borderId="6" xfId="0" applyFont="1" applyFill="1" applyBorder="1"/>
    <xf numFmtId="0" fontId="0" fillId="0" borderId="0" xfId="0" applyBorder="1"/>
    <xf numFmtId="0" fontId="6" fillId="4" borderId="17" xfId="0" applyFont="1" applyFill="1" applyBorder="1" applyAlignment="1">
      <alignment horizontal="center" vertical="center"/>
    </xf>
    <xf numFmtId="0" fontId="12" fillId="4" borderId="6" xfId="0" applyFont="1" applyFill="1" applyBorder="1" applyAlignment="1">
      <alignment horizontal="center" vertical="center"/>
    </xf>
    <xf numFmtId="0" fontId="13" fillId="0" borderId="0" xfId="0" applyFont="1" applyAlignment="1">
      <alignment horizontal="justify" vertical="center"/>
    </xf>
    <xf numFmtId="0" fontId="3" fillId="0" borderId="0" xfId="0" applyFont="1" applyAlignment="1">
      <alignment horizontal="left" vertical="top"/>
    </xf>
    <xf numFmtId="0" fontId="13" fillId="0" borderId="0" xfId="0" applyFont="1"/>
    <xf numFmtId="0" fontId="8" fillId="0" borderId="0" xfId="0" applyFont="1"/>
    <xf numFmtId="0" fontId="6" fillId="0" borderId="0" xfId="0" applyFont="1"/>
    <xf numFmtId="0" fontId="8" fillId="0" borderId="13" xfId="0" applyFont="1" applyBorder="1" applyAlignment="1">
      <alignment horizontal="justify" vertical="center" wrapText="1"/>
    </xf>
    <xf numFmtId="0" fontId="8" fillId="0" borderId="13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right" vertical="center" wrapText="1"/>
    </xf>
    <xf numFmtId="0" fontId="8" fillId="0" borderId="6" xfId="0" applyFont="1" applyBorder="1"/>
    <xf numFmtId="0" fontId="8" fillId="6" borderId="6" xfId="0" applyFont="1" applyFill="1" applyBorder="1" applyAlignment="1">
      <alignment horizontal="center" vertical="center"/>
    </xf>
    <xf numFmtId="0" fontId="8" fillId="5" borderId="6" xfId="0" applyFont="1" applyFill="1" applyBorder="1" applyAlignment="1">
      <alignment horizontal="center" vertical="center"/>
    </xf>
    <xf numFmtId="0" fontId="8" fillId="0" borderId="6" xfId="0" applyFont="1" applyBorder="1" applyAlignment="1">
      <alignment wrapText="1"/>
    </xf>
    <xf numFmtId="0" fontId="8" fillId="0" borderId="6" xfId="0" applyFont="1" applyFill="1" applyBorder="1" applyAlignment="1">
      <alignment horizontal="justify" vertical="center" wrapText="1"/>
    </xf>
    <xf numFmtId="0" fontId="8" fillId="0" borderId="6" xfId="0" applyFont="1" applyBorder="1" applyAlignment="1">
      <alignment vertical="center" wrapText="1"/>
    </xf>
    <xf numFmtId="0" fontId="8" fillId="0" borderId="6" xfId="0" applyFont="1" applyBorder="1" applyAlignment="1">
      <alignment horizontal="left" vertical="top" wrapText="1"/>
    </xf>
    <xf numFmtId="0" fontId="19" fillId="5" borderId="6" xfId="0" applyFont="1" applyFill="1" applyBorder="1" applyAlignment="1">
      <alignment horizontal="center" vertical="center"/>
    </xf>
    <xf numFmtId="0" fontId="20" fillId="0" borderId="6" xfId="0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8" fillId="0" borderId="6" xfId="0" applyFont="1" applyFill="1" applyBorder="1"/>
    <xf numFmtId="0" fontId="7" fillId="0" borderId="6" xfId="0" applyFont="1" applyFill="1" applyBorder="1" applyAlignment="1">
      <alignment horizontal="center" vertical="center" wrapText="1"/>
    </xf>
    <xf numFmtId="0" fontId="6" fillId="0" borderId="6" xfId="0" applyFont="1" applyBorder="1"/>
    <xf numFmtId="0" fontId="6" fillId="2" borderId="6" xfId="0" applyFont="1" applyFill="1" applyBorder="1" applyAlignment="1">
      <alignment horizontal="left"/>
    </xf>
    <xf numFmtId="0" fontId="11" fillId="0" borderId="0" xfId="0" applyFont="1" applyBorder="1"/>
    <xf numFmtId="0" fontId="21" fillId="0" borderId="0" xfId="0" applyFont="1" applyAlignment="1">
      <alignment horizontal="justify" vertical="center"/>
    </xf>
    <xf numFmtId="0" fontId="8" fillId="0" borderId="0" xfId="0" applyFont="1" applyAlignment="1">
      <alignment horizontal="left" vertical="top"/>
    </xf>
    <xf numFmtId="0" fontId="21" fillId="0" borderId="0" xfId="0" applyFont="1"/>
    <xf numFmtId="0" fontId="22" fillId="0" borderId="6" xfId="0" applyFont="1" applyFill="1" applyBorder="1" applyAlignment="1">
      <alignment horizontal="center" vertical="center"/>
    </xf>
    <xf numFmtId="0" fontId="5" fillId="0" borderId="0" xfId="0" applyFont="1" applyFill="1"/>
    <xf numFmtId="0" fontId="23" fillId="0" borderId="0" xfId="0" applyFont="1" applyAlignment="1">
      <alignment horizontal="center" vertical="center"/>
    </xf>
    <xf numFmtId="0" fontId="24" fillId="0" borderId="0" xfId="0" applyFont="1" applyFill="1"/>
    <xf numFmtId="0" fontId="24" fillId="0" borderId="0" xfId="0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  <xf numFmtId="0" fontId="24" fillId="0" borderId="4" xfId="0" applyFont="1" applyFill="1" applyBorder="1" applyAlignment="1">
      <alignment horizontal="center" vertical="center"/>
    </xf>
    <xf numFmtId="0" fontId="26" fillId="0" borderId="6" xfId="0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center" vertical="center" wrapText="1"/>
    </xf>
    <xf numFmtId="0" fontId="26" fillId="0" borderId="10" xfId="0" applyFont="1" applyFill="1" applyBorder="1" applyAlignment="1">
      <alignment horizontal="center" vertical="center" wrapText="1"/>
    </xf>
    <xf numFmtId="0" fontId="26" fillId="0" borderId="10" xfId="0" applyFont="1" applyFill="1" applyBorder="1" applyAlignment="1">
      <alignment horizontal="center" vertical="center" wrapText="1"/>
    </xf>
    <xf numFmtId="0" fontId="29" fillId="0" borderId="10" xfId="0" applyFont="1" applyFill="1" applyBorder="1" applyAlignment="1">
      <alignment horizontal="center" vertical="center" wrapText="1"/>
    </xf>
    <xf numFmtId="0" fontId="29" fillId="0" borderId="12" xfId="0" applyFont="1" applyFill="1" applyBorder="1" applyAlignment="1">
      <alignment horizontal="center" vertical="center" wrapText="1"/>
    </xf>
    <xf numFmtId="0" fontId="8" fillId="0" borderId="24" xfId="0" applyFont="1" applyBorder="1" applyAlignment="1">
      <alignment horizontal="left" vertical="top" wrapText="1"/>
    </xf>
    <xf numFmtId="0" fontId="24" fillId="0" borderId="1" xfId="0" applyFont="1" applyFill="1" applyBorder="1" applyAlignment="1">
      <alignment horizontal="center" vertical="center"/>
    </xf>
    <xf numFmtId="0" fontId="30" fillId="0" borderId="2" xfId="0" applyFont="1" applyFill="1" applyBorder="1" applyAlignment="1">
      <alignment horizontal="center" vertical="center"/>
    </xf>
    <xf numFmtId="0" fontId="30" fillId="0" borderId="4" xfId="0" applyFont="1" applyFill="1" applyBorder="1" applyAlignment="1">
      <alignment horizontal="center" vertical="center"/>
    </xf>
    <xf numFmtId="0" fontId="30" fillId="0" borderId="25" xfId="0" applyFont="1" applyFill="1" applyBorder="1" applyAlignment="1">
      <alignment horizontal="center" vertical="center"/>
    </xf>
    <xf numFmtId="0" fontId="30" fillId="0" borderId="21" xfId="0" applyFont="1" applyFill="1" applyBorder="1" applyAlignment="1">
      <alignment horizontal="center" vertical="center"/>
    </xf>
    <xf numFmtId="0" fontId="24" fillId="0" borderId="26" xfId="0" applyFont="1" applyFill="1" applyBorder="1" applyAlignment="1">
      <alignment horizontal="center" vertical="center"/>
    </xf>
    <xf numFmtId="0" fontId="24" fillId="0" borderId="1" xfId="0" applyFont="1" applyFill="1" applyBorder="1"/>
    <xf numFmtId="0" fontId="24" fillId="0" borderId="2" xfId="0" applyFont="1" applyFill="1" applyBorder="1"/>
    <xf numFmtId="0" fontId="24" fillId="0" borderId="4" xfId="0" applyFont="1" applyFill="1" applyBorder="1"/>
    <xf numFmtId="0" fontId="8" fillId="0" borderId="27" xfId="0" applyFont="1" applyBorder="1" applyAlignment="1">
      <alignment horizontal="left" vertical="top" wrapText="1"/>
    </xf>
    <xf numFmtId="0" fontId="30" fillId="0" borderId="6" xfId="0" applyFont="1" applyFill="1" applyBorder="1" applyAlignment="1">
      <alignment horizontal="center" vertical="center"/>
    </xf>
    <xf numFmtId="0" fontId="30" fillId="0" borderId="8" xfId="0" applyFont="1" applyFill="1" applyBorder="1" applyAlignment="1">
      <alignment horizontal="center" vertical="center"/>
    </xf>
    <xf numFmtId="0" fontId="30" fillId="0" borderId="28" xfId="0" applyFont="1" applyFill="1" applyBorder="1" applyAlignment="1">
      <alignment horizontal="center" vertical="center"/>
    </xf>
    <xf numFmtId="0" fontId="24" fillId="0" borderId="5" xfId="0" applyFont="1" applyFill="1" applyBorder="1" applyAlignment="1">
      <alignment horizontal="center" vertical="center"/>
    </xf>
    <xf numFmtId="0" fontId="24" fillId="0" borderId="29" xfId="0" applyFont="1" applyFill="1" applyBorder="1" applyAlignment="1">
      <alignment horizontal="center" vertical="center"/>
    </xf>
    <xf numFmtId="0" fontId="24" fillId="0" borderId="5" xfId="0" applyFont="1" applyFill="1" applyBorder="1"/>
    <xf numFmtId="0" fontId="24" fillId="0" borderId="6" xfId="0" applyFont="1" applyFill="1" applyBorder="1"/>
    <xf numFmtId="0" fontId="24" fillId="0" borderId="8" xfId="0" applyFont="1" applyFill="1" applyBorder="1"/>
    <xf numFmtId="0" fontId="8" fillId="6" borderId="27" xfId="0" applyFont="1" applyFill="1" applyBorder="1" applyAlignment="1">
      <alignment horizontal="left" vertical="top" wrapText="1"/>
    </xf>
    <xf numFmtId="0" fontId="30" fillId="6" borderId="6" xfId="0" applyFont="1" applyFill="1" applyBorder="1" applyAlignment="1">
      <alignment horizontal="center" vertical="center"/>
    </xf>
    <xf numFmtId="0" fontId="30" fillId="6" borderId="8" xfId="0" applyFont="1" applyFill="1" applyBorder="1" applyAlignment="1">
      <alignment horizontal="center" vertical="center"/>
    </xf>
    <xf numFmtId="0" fontId="30" fillId="6" borderId="28" xfId="0" applyFont="1" applyFill="1" applyBorder="1" applyAlignment="1">
      <alignment horizontal="center" vertical="center"/>
    </xf>
    <xf numFmtId="2" fontId="24" fillId="6" borderId="29" xfId="0" applyNumberFormat="1" applyFont="1" applyFill="1" applyBorder="1" applyAlignment="1">
      <alignment horizontal="center" vertical="center"/>
    </xf>
    <xf numFmtId="0" fontId="24" fillId="6" borderId="5" xfId="0" applyFont="1" applyFill="1" applyBorder="1"/>
    <xf numFmtId="0" fontId="24" fillId="6" borderId="6" xfId="0" applyFont="1" applyFill="1" applyBorder="1"/>
    <xf numFmtId="0" fontId="24" fillId="6" borderId="8" xfId="0" applyFont="1" applyFill="1" applyBorder="1"/>
    <xf numFmtId="3" fontId="27" fillId="6" borderId="5" xfId="0" applyNumberFormat="1" applyFont="1" applyFill="1" applyBorder="1" applyAlignment="1">
      <alignment horizontal="center" vertical="center"/>
    </xf>
    <xf numFmtId="3" fontId="27" fillId="0" borderId="6" xfId="0" applyNumberFormat="1" applyFont="1" applyFill="1" applyBorder="1" applyAlignment="1">
      <alignment horizontal="center" vertical="center"/>
    </xf>
    <xf numFmtId="0" fontId="8" fillId="3" borderId="27" xfId="0" applyFont="1" applyFill="1" applyBorder="1" applyAlignment="1">
      <alignment horizontal="left" vertical="top" wrapText="1"/>
    </xf>
    <xf numFmtId="0" fontId="30" fillId="3" borderId="6" xfId="0" applyFont="1" applyFill="1" applyBorder="1" applyAlignment="1">
      <alignment horizontal="center" vertical="center"/>
    </xf>
    <xf numFmtId="0" fontId="30" fillId="3" borderId="8" xfId="0" applyFont="1" applyFill="1" applyBorder="1" applyAlignment="1">
      <alignment horizontal="center" vertical="center"/>
    </xf>
    <xf numFmtId="0" fontId="30" fillId="3" borderId="28" xfId="0" applyFont="1" applyFill="1" applyBorder="1" applyAlignment="1">
      <alignment horizontal="center" vertical="center"/>
    </xf>
    <xf numFmtId="0" fontId="24" fillId="3" borderId="5" xfId="0" applyFont="1" applyFill="1" applyBorder="1" applyAlignment="1">
      <alignment horizontal="center" vertical="center"/>
    </xf>
    <xf numFmtId="0" fontId="24" fillId="3" borderId="29" xfId="0" applyFont="1" applyFill="1" applyBorder="1" applyAlignment="1">
      <alignment horizontal="center" vertical="center"/>
    </xf>
    <xf numFmtId="0" fontId="24" fillId="3" borderId="5" xfId="0" applyFont="1" applyFill="1" applyBorder="1"/>
    <xf numFmtId="0" fontId="24" fillId="3" borderId="6" xfId="0" applyFont="1" applyFill="1" applyBorder="1"/>
    <xf numFmtId="0" fontId="24" fillId="3" borderId="8" xfId="0" applyFont="1" applyFill="1" applyBorder="1"/>
    <xf numFmtId="3" fontId="30" fillId="0" borderId="6" xfId="0" applyNumberFormat="1" applyFont="1" applyFill="1" applyBorder="1" applyAlignment="1">
      <alignment horizontal="center" vertical="center"/>
    </xf>
    <xf numFmtId="3" fontId="30" fillId="0" borderId="8" xfId="0" applyNumberFormat="1" applyFont="1" applyFill="1" applyBorder="1" applyAlignment="1">
      <alignment horizontal="center" vertical="center"/>
    </xf>
    <xf numFmtId="3" fontId="30" fillId="0" borderId="28" xfId="0" applyNumberFormat="1" applyFont="1" applyFill="1" applyBorder="1" applyAlignment="1">
      <alignment horizontal="center" vertical="center"/>
    </xf>
    <xf numFmtId="0" fontId="24" fillId="6" borderId="6" xfId="0" applyFont="1" applyFill="1" applyBorder="1" applyAlignment="1">
      <alignment horizontal="center" vertical="center"/>
    </xf>
    <xf numFmtId="0" fontId="24" fillId="0" borderId="8" xfId="0" applyFont="1" applyFill="1" applyBorder="1" applyAlignment="1">
      <alignment horizontal="center" vertical="center"/>
    </xf>
    <xf numFmtId="0" fontId="24" fillId="0" borderId="28" xfId="0" applyFont="1" applyFill="1" applyBorder="1" applyAlignment="1">
      <alignment horizontal="center" vertical="center"/>
    </xf>
    <xf numFmtId="0" fontId="24" fillId="6" borderId="8" xfId="0" applyFont="1" applyFill="1" applyBorder="1" applyAlignment="1">
      <alignment horizontal="center" vertical="center"/>
    </xf>
    <xf numFmtId="0" fontId="24" fillId="6" borderId="28" xfId="0" applyFont="1" applyFill="1" applyBorder="1" applyAlignment="1">
      <alignment horizontal="center" vertical="center"/>
    </xf>
    <xf numFmtId="0" fontId="24" fillId="0" borderId="6" xfId="0" applyFont="1" applyFill="1" applyBorder="1" applyAlignment="1">
      <alignment horizontal="center" vertical="center"/>
    </xf>
    <xf numFmtId="3" fontId="27" fillId="6" borderId="6" xfId="0" applyNumberFormat="1" applyFont="1" applyFill="1" applyBorder="1" applyAlignment="1">
      <alignment horizontal="center" vertical="center"/>
    </xf>
    <xf numFmtId="0" fontId="8" fillId="0" borderId="30" xfId="0" applyFont="1" applyBorder="1" applyAlignment="1">
      <alignment horizontal="left" vertical="top" wrapText="1"/>
    </xf>
    <xf numFmtId="0" fontId="24" fillId="0" borderId="10" xfId="0" applyFont="1" applyFill="1" applyBorder="1" applyAlignment="1">
      <alignment horizontal="center" vertical="center"/>
    </xf>
    <xf numFmtId="0" fontId="24" fillId="0" borderId="12" xfId="0" applyFont="1" applyFill="1" applyBorder="1" applyAlignment="1">
      <alignment horizontal="center" vertical="center"/>
    </xf>
    <xf numFmtId="0" fontId="24" fillId="0" borderId="31" xfId="0" applyFont="1" applyFill="1" applyBorder="1" applyAlignment="1">
      <alignment horizontal="center" vertical="center"/>
    </xf>
    <xf numFmtId="0" fontId="24" fillId="0" borderId="9" xfId="0" applyFont="1" applyFill="1" applyBorder="1" applyAlignment="1">
      <alignment horizontal="center" vertical="center"/>
    </xf>
    <xf numFmtId="0" fontId="24" fillId="0" borderId="32" xfId="0" applyFont="1" applyFill="1" applyBorder="1" applyAlignment="1">
      <alignment horizontal="center" vertical="center"/>
    </xf>
    <xf numFmtId="0" fontId="24" fillId="0" borderId="33" xfId="0" applyFont="1" applyFill="1" applyBorder="1" applyAlignment="1">
      <alignment horizontal="center" vertical="center"/>
    </xf>
    <xf numFmtId="0" fontId="24" fillId="0" borderId="9" xfId="0" applyFont="1" applyFill="1" applyBorder="1"/>
    <xf numFmtId="0" fontId="24" fillId="0" borderId="10" xfId="0" applyFont="1" applyFill="1" applyBorder="1"/>
    <xf numFmtId="0" fontId="24" fillId="0" borderId="12" xfId="0" applyFont="1" applyFill="1" applyBorder="1"/>
    <xf numFmtId="0" fontId="7" fillId="0" borderId="34" xfId="0" applyFont="1" applyFill="1" applyBorder="1"/>
    <xf numFmtId="0" fontId="31" fillId="0" borderId="35" xfId="0" applyFont="1" applyFill="1" applyBorder="1" applyAlignment="1">
      <alignment horizontal="center" vertical="center"/>
    </xf>
    <xf numFmtId="2" fontId="31" fillId="0" borderId="34" xfId="0" applyNumberFormat="1" applyFont="1" applyFill="1" applyBorder="1" applyAlignment="1">
      <alignment horizontal="center" vertical="center"/>
    </xf>
    <xf numFmtId="0" fontId="31" fillId="0" borderId="36" xfId="0" applyFont="1" applyFill="1" applyBorder="1" applyAlignment="1">
      <alignment horizontal="center" vertical="center"/>
    </xf>
    <xf numFmtId="0" fontId="32" fillId="0" borderId="0" xfId="0" applyFont="1" applyFill="1"/>
    <xf numFmtId="0" fontId="32" fillId="0" borderId="0" xfId="0" applyFont="1" applyFill="1" applyBorder="1"/>
    <xf numFmtId="0" fontId="33" fillId="0" borderId="0" xfId="0" applyFont="1"/>
    <xf numFmtId="0" fontId="24" fillId="0" borderId="0" xfId="0" applyFont="1" applyFill="1" applyBorder="1"/>
    <xf numFmtId="0" fontId="30" fillId="0" borderId="13" xfId="0" applyFont="1" applyFill="1" applyBorder="1" applyAlignment="1">
      <alignment horizontal="center" vertical="center"/>
    </xf>
    <xf numFmtId="0" fontId="30" fillId="0" borderId="37" xfId="0" applyFont="1" applyFill="1" applyBorder="1" applyAlignment="1">
      <alignment horizontal="center" vertical="center"/>
    </xf>
    <xf numFmtId="0" fontId="24" fillId="0" borderId="38" xfId="0" applyFont="1" applyFill="1" applyBorder="1" applyAlignment="1">
      <alignment horizontal="center" vertical="center"/>
    </xf>
    <xf numFmtId="0" fontId="24" fillId="6" borderId="5" xfId="0" applyFont="1" applyFill="1" applyBorder="1" applyAlignment="1">
      <alignment horizontal="center" vertical="center"/>
    </xf>
    <xf numFmtId="0" fontId="30" fillId="0" borderId="15" xfId="0" applyFont="1" applyFill="1" applyBorder="1" applyAlignment="1">
      <alignment horizontal="center" vertical="center"/>
    </xf>
    <xf numFmtId="0" fontId="30" fillId="0" borderId="26" xfId="0" applyFont="1" applyFill="1" applyBorder="1" applyAlignment="1">
      <alignment horizontal="center" vertical="center"/>
    </xf>
    <xf numFmtId="0" fontId="30" fillId="0" borderId="16" xfId="0" applyFont="1" applyFill="1" applyBorder="1" applyAlignment="1">
      <alignment horizontal="center" vertical="center"/>
    </xf>
    <xf numFmtId="0" fontId="30" fillId="0" borderId="29" xfId="0" applyFont="1" applyFill="1" applyBorder="1" applyAlignment="1">
      <alignment horizontal="center" vertical="center"/>
    </xf>
    <xf numFmtId="0" fontId="30" fillId="0" borderId="17" xfId="0" applyFont="1" applyFill="1" applyBorder="1" applyAlignment="1">
      <alignment horizontal="center" vertical="center"/>
    </xf>
    <xf numFmtId="0" fontId="30" fillId="6" borderId="17" xfId="0" applyFont="1" applyFill="1" applyBorder="1" applyAlignment="1">
      <alignment horizontal="center" vertical="center"/>
    </xf>
    <xf numFmtId="0" fontId="30" fillId="6" borderId="16" xfId="0" applyFont="1" applyFill="1" applyBorder="1" applyAlignment="1">
      <alignment horizontal="center" vertical="center"/>
    </xf>
    <xf numFmtId="2" fontId="30" fillId="6" borderId="29" xfId="0" applyNumberFormat="1" applyFont="1" applyFill="1" applyBorder="1" applyAlignment="1">
      <alignment horizontal="center" vertical="center"/>
    </xf>
    <xf numFmtId="2" fontId="24" fillId="6" borderId="5" xfId="0" applyNumberFormat="1" applyFont="1" applyFill="1" applyBorder="1" applyAlignment="1">
      <alignment horizontal="center" vertical="center"/>
    </xf>
    <xf numFmtId="0" fontId="30" fillId="3" borderId="29" xfId="0" applyFont="1" applyFill="1" applyBorder="1" applyAlignment="1">
      <alignment horizontal="center" vertical="center"/>
    </xf>
    <xf numFmtId="3" fontId="30" fillId="0" borderId="16" xfId="0" applyNumberFormat="1" applyFont="1" applyFill="1" applyBorder="1" applyAlignment="1">
      <alignment horizontal="center" vertical="center"/>
    </xf>
    <xf numFmtId="3" fontId="30" fillId="0" borderId="29" xfId="0" applyNumberFormat="1" applyFont="1" applyFill="1" applyBorder="1" applyAlignment="1">
      <alignment horizontal="center" vertical="center"/>
    </xf>
    <xf numFmtId="0" fontId="24" fillId="6" borderId="16" xfId="0" applyFont="1" applyFill="1" applyBorder="1" applyAlignment="1">
      <alignment horizontal="center" vertical="center"/>
    </xf>
    <xf numFmtId="0" fontId="24" fillId="0" borderId="16" xfId="0" applyFont="1" applyFill="1" applyBorder="1" applyAlignment="1">
      <alignment horizontal="center" vertical="center"/>
    </xf>
    <xf numFmtId="0" fontId="24" fillId="6" borderId="29" xfId="0" applyFont="1" applyFill="1" applyBorder="1" applyAlignment="1">
      <alignment horizontal="center" vertical="center"/>
    </xf>
    <xf numFmtId="0" fontId="24" fillId="0" borderId="39" xfId="0" applyFont="1" applyFill="1" applyBorder="1" applyAlignment="1">
      <alignment horizontal="center" vertical="center"/>
    </xf>
    <xf numFmtId="0" fontId="24" fillId="0" borderId="40" xfId="0" applyFont="1" applyFill="1" applyBorder="1" applyAlignment="1">
      <alignment horizontal="center" vertical="center"/>
    </xf>
    <xf numFmtId="0" fontId="24" fillId="0" borderId="0" xfId="0" applyFont="1"/>
    <xf numFmtId="4" fontId="7" fillId="3" borderId="5" xfId="0" applyNumberFormat="1" applyFont="1" applyFill="1" applyBorder="1" applyAlignment="1">
      <alignment horizontal="center" wrapText="1"/>
    </xf>
    <xf numFmtId="3" fontId="39" fillId="3" borderId="8" xfId="0" applyNumberFormat="1" applyFont="1" applyFill="1" applyBorder="1" applyAlignment="1">
      <alignment horizontal="center" vertical="center"/>
    </xf>
    <xf numFmtId="0" fontId="8" fillId="0" borderId="5" xfId="0" applyFont="1" applyBorder="1" applyAlignment="1">
      <alignment wrapText="1"/>
    </xf>
    <xf numFmtId="3" fontId="37" fillId="0" borderId="8" xfId="0" applyNumberFormat="1" applyFont="1" applyBorder="1" applyAlignment="1">
      <alignment horizontal="center" vertical="center"/>
    </xf>
    <xf numFmtId="3" fontId="37" fillId="5" borderId="8" xfId="0" applyNumberFormat="1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wrapText="1"/>
    </xf>
    <xf numFmtId="3" fontId="37" fillId="3" borderId="8" xfId="0" applyNumberFormat="1" applyFont="1" applyFill="1" applyBorder="1" applyAlignment="1">
      <alignment horizontal="center" vertical="center"/>
    </xf>
    <xf numFmtId="0" fontId="6" fillId="0" borderId="5" xfId="0" applyFont="1" applyBorder="1" applyAlignment="1">
      <alignment horizontal="center" wrapText="1"/>
    </xf>
    <xf numFmtId="0" fontId="3" fillId="0" borderId="5" xfId="0" applyFont="1" applyBorder="1" applyAlignment="1">
      <alignment horizontal="left" wrapText="1"/>
    </xf>
    <xf numFmtId="0" fontId="37" fillId="0" borderId="8" xfId="0" applyNumberFormat="1" applyFont="1" applyBorder="1" applyAlignment="1">
      <alignment horizontal="center" vertical="center"/>
    </xf>
    <xf numFmtId="0" fontId="40" fillId="6" borderId="5" xfId="0" applyFont="1" applyFill="1" applyBorder="1" applyAlignment="1">
      <alignment horizontal="left" vertical="center" wrapText="1"/>
    </xf>
    <xf numFmtId="0" fontId="40" fillId="7" borderId="5" xfId="0" applyFont="1" applyFill="1" applyBorder="1" applyAlignment="1">
      <alignment horizontal="left" vertical="center" wrapText="1"/>
    </xf>
    <xf numFmtId="0" fontId="5" fillId="0" borderId="27" xfId="0" applyFont="1" applyBorder="1" applyAlignment="1">
      <alignment horizontal="center" wrapText="1"/>
    </xf>
    <xf numFmtId="0" fontId="5" fillId="0" borderId="23" xfId="0" applyFont="1" applyBorder="1" applyAlignment="1">
      <alignment horizontal="center" wrapText="1"/>
    </xf>
    <xf numFmtId="4" fontId="19" fillId="0" borderId="5" xfId="0" applyNumberFormat="1" applyFont="1" applyBorder="1" applyAlignment="1">
      <alignment wrapText="1"/>
    </xf>
    <xf numFmtId="0" fontId="5" fillId="3" borderId="5" xfId="0" applyFont="1" applyFill="1" applyBorder="1" applyAlignment="1">
      <alignment horizontal="center" wrapText="1"/>
    </xf>
    <xf numFmtId="4" fontId="8" fillId="0" borderId="5" xfId="0" applyNumberFormat="1" applyFont="1" applyBorder="1" applyAlignment="1">
      <alignment horizontal="left" wrapText="1"/>
    </xf>
    <xf numFmtId="0" fontId="31" fillId="0" borderId="43" xfId="0" applyFont="1" applyBorder="1" applyAlignment="1">
      <alignment horizontal="center" vertical="center" wrapText="1"/>
    </xf>
    <xf numFmtId="0" fontId="24" fillId="0" borderId="44" xfId="0" applyFont="1" applyBorder="1"/>
    <xf numFmtId="0" fontId="8" fillId="0" borderId="5" xfId="0" applyFont="1" applyBorder="1" applyAlignment="1">
      <alignment vertical="top" wrapText="1"/>
    </xf>
    <xf numFmtId="0" fontId="8" fillId="0" borderId="5" xfId="0" applyFont="1" applyBorder="1" applyAlignment="1">
      <alignment horizontal="left" vertical="top" wrapText="1"/>
    </xf>
    <xf numFmtId="4" fontId="19" fillId="0" borderId="9" xfId="0" applyNumberFormat="1" applyFont="1" applyBorder="1" applyAlignment="1">
      <alignment wrapText="1"/>
    </xf>
    <xf numFmtId="3" fontId="37" fillId="0" borderId="12" xfId="0" applyNumberFormat="1" applyFont="1" applyBorder="1" applyAlignment="1">
      <alignment horizontal="center" vertical="center"/>
    </xf>
    <xf numFmtId="3" fontId="32" fillId="0" borderId="8" xfId="0" applyNumberFormat="1" applyFont="1" applyBorder="1" applyAlignment="1">
      <alignment horizontal="center" vertical="center"/>
    </xf>
    <xf numFmtId="0" fontId="24" fillId="0" borderId="0" xfId="0" applyFont="1" applyBorder="1"/>
    <xf numFmtId="0" fontId="24" fillId="0" borderId="0" xfId="0" applyFont="1" applyFill="1" applyBorder="1" applyAlignment="1">
      <alignment horizontal="center" vertical="center" wrapText="1"/>
    </xf>
    <xf numFmtId="4" fontId="39" fillId="0" borderId="10" xfId="0" applyNumberFormat="1" applyFont="1" applyBorder="1" applyAlignment="1">
      <alignment horizontal="center" vertical="center" wrapText="1"/>
    </xf>
    <xf numFmtId="0" fontId="31" fillId="0" borderId="10" xfId="0" applyFont="1" applyBorder="1" applyAlignment="1">
      <alignment horizontal="center" vertical="center" wrapText="1"/>
    </xf>
    <xf numFmtId="0" fontId="31" fillId="0" borderId="12" xfId="0" applyFont="1" applyBorder="1" applyAlignment="1">
      <alignment horizontal="center" vertical="center" wrapText="1"/>
    </xf>
    <xf numFmtId="3" fontId="39" fillId="3" borderId="6" xfId="0" applyNumberFormat="1" applyFont="1" applyFill="1" applyBorder="1" applyAlignment="1">
      <alignment horizontal="center" vertical="center"/>
    </xf>
    <xf numFmtId="0" fontId="37" fillId="5" borderId="6" xfId="0" applyNumberFormat="1" applyFont="1" applyFill="1" applyBorder="1" applyAlignment="1">
      <alignment horizontal="center" vertical="center"/>
    </xf>
    <xf numFmtId="3" fontId="24" fillId="5" borderId="6" xfId="0" applyNumberFormat="1" applyFont="1" applyFill="1" applyBorder="1" applyAlignment="1">
      <alignment horizontal="center"/>
    </xf>
    <xf numFmtId="3" fontId="24" fillId="3" borderId="8" xfId="0" applyNumberFormat="1" applyFont="1" applyFill="1" applyBorder="1" applyAlignment="1">
      <alignment horizontal="center"/>
    </xf>
    <xf numFmtId="3" fontId="24" fillId="0" borderId="6" xfId="0" applyNumberFormat="1" applyFont="1" applyBorder="1" applyAlignment="1">
      <alignment horizontal="center" vertical="center"/>
    </xf>
    <xf numFmtId="3" fontId="24" fillId="3" borderId="8" xfId="0" applyNumberFormat="1" applyFont="1" applyFill="1" applyBorder="1" applyAlignment="1">
      <alignment horizontal="center" vertical="center"/>
    </xf>
    <xf numFmtId="3" fontId="31" fillId="3" borderId="8" xfId="0" applyNumberFormat="1" applyFont="1" applyFill="1" applyBorder="1" applyAlignment="1">
      <alignment horizontal="center"/>
    </xf>
    <xf numFmtId="0" fontId="37" fillId="0" borderId="6" xfId="0" applyNumberFormat="1" applyFont="1" applyBorder="1" applyAlignment="1">
      <alignment horizontal="center" vertical="center"/>
    </xf>
    <xf numFmtId="3" fontId="39" fillId="5" borderId="6" xfId="0" applyNumberFormat="1" applyFont="1" applyFill="1" applyBorder="1" applyAlignment="1">
      <alignment horizontal="center" vertical="center"/>
    </xf>
    <xf numFmtId="3" fontId="31" fillId="3" borderId="6" xfId="0" applyNumberFormat="1" applyFont="1" applyFill="1" applyBorder="1" applyAlignment="1">
      <alignment horizontal="center" vertical="center"/>
    </xf>
    <xf numFmtId="3" fontId="31" fillId="3" borderId="8" xfId="0" applyNumberFormat="1" applyFont="1" applyFill="1" applyBorder="1" applyAlignment="1">
      <alignment horizontal="center" vertical="center"/>
    </xf>
    <xf numFmtId="1" fontId="37" fillId="0" borderId="6" xfId="0" applyNumberFormat="1" applyFont="1" applyBorder="1" applyAlignment="1">
      <alignment horizontal="center" vertical="center"/>
    </xf>
    <xf numFmtId="0" fontId="8" fillId="0" borderId="5" xfId="0" applyFont="1" applyBorder="1" applyAlignment="1">
      <alignment horizontal="left" wrapText="1"/>
    </xf>
    <xf numFmtId="0" fontId="39" fillId="3" borderId="6" xfId="0" applyNumberFormat="1" applyFont="1" applyFill="1" applyBorder="1" applyAlignment="1">
      <alignment horizontal="center" vertical="center"/>
    </xf>
    <xf numFmtId="0" fontId="3" fillId="0" borderId="5" xfId="0" applyFont="1" applyBorder="1" applyAlignment="1">
      <alignment wrapText="1"/>
    </xf>
    <xf numFmtId="0" fontId="39" fillId="5" borderId="6" xfId="0" applyNumberFormat="1" applyFont="1" applyFill="1" applyBorder="1" applyAlignment="1">
      <alignment horizontal="center" vertical="center"/>
    </xf>
    <xf numFmtId="3" fontId="37" fillId="5" borderId="6" xfId="0" applyNumberFormat="1" applyFont="1" applyFill="1" applyBorder="1" applyAlignment="1">
      <alignment horizontal="center" vertical="center"/>
    </xf>
    <xf numFmtId="3" fontId="24" fillId="3" borderId="8" xfId="0" applyNumberFormat="1" applyFont="1" applyFill="1" applyBorder="1" applyAlignment="1">
      <alignment horizontal="center" vertical="center" wrapText="1"/>
    </xf>
    <xf numFmtId="4" fontId="19" fillId="0" borderId="5" xfId="0" applyNumberFormat="1" applyFont="1" applyBorder="1" applyAlignment="1">
      <alignment vertical="top" wrapText="1"/>
    </xf>
    <xf numFmtId="0" fontId="37" fillId="3" borderId="6" xfId="0" applyNumberFormat="1" applyFont="1" applyFill="1" applyBorder="1" applyAlignment="1">
      <alignment horizontal="center" vertical="center"/>
    </xf>
    <xf numFmtId="3" fontId="24" fillId="0" borderId="6" xfId="0" applyNumberFormat="1" applyFont="1" applyFill="1" applyBorder="1" applyAlignment="1">
      <alignment horizontal="center" vertical="center"/>
    </xf>
    <xf numFmtId="0" fontId="31" fillId="0" borderId="6" xfId="1" applyNumberFormat="1" applyFont="1" applyFill="1" applyBorder="1" applyAlignment="1">
      <alignment horizontal="center" vertical="center"/>
    </xf>
    <xf numFmtId="0" fontId="31" fillId="3" borderId="8" xfId="1" applyNumberFormat="1" applyFont="1" applyFill="1" applyBorder="1" applyAlignment="1">
      <alignment horizontal="center" vertical="center" wrapText="1"/>
    </xf>
    <xf numFmtId="3" fontId="24" fillId="0" borderId="6" xfId="0" applyNumberFormat="1" applyFont="1" applyBorder="1" applyAlignment="1">
      <alignment horizontal="center"/>
    </xf>
    <xf numFmtId="0" fontId="37" fillId="5" borderId="10" xfId="0" applyNumberFormat="1" applyFont="1" applyFill="1" applyBorder="1" applyAlignment="1">
      <alignment horizontal="center" vertical="center"/>
    </xf>
    <xf numFmtId="0" fontId="37" fillId="0" borderId="10" xfId="0" applyNumberFormat="1" applyFont="1" applyBorder="1" applyAlignment="1">
      <alignment horizontal="center" vertical="center"/>
    </xf>
    <xf numFmtId="3" fontId="24" fillId="3" borderId="12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top"/>
    </xf>
    <xf numFmtId="0" fontId="24" fillId="6" borderId="0" xfId="0" applyFont="1" applyFill="1"/>
    <xf numFmtId="0" fontId="24" fillId="3" borderId="0" xfId="0" applyFont="1" applyFill="1"/>
    <xf numFmtId="0" fontId="8" fillId="0" borderId="27" xfId="0" applyFont="1" applyFill="1" applyBorder="1" applyAlignment="1">
      <alignment horizontal="left" vertical="top" wrapText="1"/>
    </xf>
    <xf numFmtId="0" fontId="41" fillId="0" borderId="5" xfId="0" applyFont="1" applyFill="1" applyBorder="1" applyAlignment="1">
      <alignment horizontal="center" vertical="center"/>
    </xf>
    <xf numFmtId="0" fontId="41" fillId="0" borderId="6" xfId="0" applyFont="1" applyFill="1" applyBorder="1" applyAlignment="1">
      <alignment horizontal="center" vertical="center"/>
    </xf>
    <xf numFmtId="0" fontId="41" fillId="0" borderId="8" xfId="0" applyFont="1" applyFill="1" applyBorder="1" applyAlignment="1">
      <alignment horizontal="center" vertical="center"/>
    </xf>
    <xf numFmtId="0" fontId="41" fillId="3" borderId="5" xfId="0" applyFont="1" applyFill="1" applyBorder="1" applyAlignment="1">
      <alignment horizontal="center" vertical="center"/>
    </xf>
    <xf numFmtId="0" fontId="24" fillId="3" borderId="6" xfId="0" applyFont="1" applyFill="1" applyBorder="1" applyAlignment="1">
      <alignment horizontal="center" vertical="center"/>
    </xf>
    <xf numFmtId="0" fontId="41" fillId="3" borderId="6" xfId="0" applyFont="1" applyFill="1" applyBorder="1" applyAlignment="1">
      <alignment horizontal="center" vertical="center"/>
    </xf>
    <xf numFmtId="0" fontId="41" fillId="3" borderId="8" xfId="0" applyFont="1" applyFill="1" applyBorder="1" applyAlignment="1">
      <alignment horizontal="center" vertical="center"/>
    </xf>
    <xf numFmtId="0" fontId="24" fillId="0" borderId="14" xfId="0" applyFont="1" applyFill="1" applyBorder="1" applyAlignment="1">
      <alignment horizontal="center" vertical="center"/>
    </xf>
    <xf numFmtId="0" fontId="24" fillId="0" borderId="46" xfId="0" applyFont="1" applyFill="1" applyBorder="1" applyAlignment="1">
      <alignment horizontal="center" vertical="center"/>
    </xf>
    <xf numFmtId="0" fontId="24" fillId="0" borderId="47" xfId="0" applyFont="1" applyFill="1" applyBorder="1" applyAlignment="1">
      <alignment horizontal="center" vertical="center"/>
    </xf>
    <xf numFmtId="0" fontId="24" fillId="0" borderId="47" xfId="0" applyFont="1" applyFill="1" applyBorder="1"/>
    <xf numFmtId="0" fontId="24" fillId="0" borderId="14" xfId="0" applyFont="1" applyFill="1" applyBorder="1"/>
    <xf numFmtId="0" fontId="24" fillId="0" borderId="46" xfId="0" applyFont="1" applyFill="1" applyBorder="1"/>
    <xf numFmtId="0" fontId="19" fillId="0" borderId="0" xfId="0" applyFont="1" applyFill="1" applyAlignment="1"/>
    <xf numFmtId="0" fontId="25" fillId="0" borderId="0" xfId="0" applyFont="1" applyFill="1" applyAlignment="1">
      <alignment wrapText="1"/>
    </xf>
    <xf numFmtId="4" fontId="42" fillId="6" borderId="6" xfId="9" applyNumberFormat="1" applyFont="1" applyFill="1" applyBorder="1" applyAlignment="1">
      <alignment horizontal="center" vertical="center" textRotation="90"/>
    </xf>
    <xf numFmtId="0" fontId="19" fillId="0" borderId="6" xfId="0" applyFont="1" applyFill="1" applyBorder="1" applyAlignment="1">
      <alignment vertical="center" wrapText="1"/>
    </xf>
    <xf numFmtId="3" fontId="24" fillId="6" borderId="6" xfId="0" applyNumberFormat="1" applyFont="1" applyFill="1" applyBorder="1" applyAlignment="1">
      <alignment horizontal="center" vertical="center"/>
    </xf>
    <xf numFmtId="0" fontId="19" fillId="0" borderId="5" xfId="0" applyFont="1" applyFill="1" applyBorder="1"/>
    <xf numFmtId="0" fontId="19" fillId="0" borderId="5" xfId="0" applyFont="1" applyFill="1" applyBorder="1" applyAlignment="1">
      <alignment wrapText="1"/>
    </xf>
    <xf numFmtId="0" fontId="26" fillId="9" borderId="6" xfId="0" applyFont="1" applyFill="1" applyBorder="1" applyAlignment="1">
      <alignment horizontal="center" vertical="center" wrapText="1"/>
    </xf>
    <xf numFmtId="0" fontId="26" fillId="9" borderId="16" xfId="0" applyFont="1" applyFill="1" applyBorder="1" applyAlignment="1">
      <alignment horizontal="center" vertical="center" wrapText="1"/>
    </xf>
    <xf numFmtId="0" fontId="26" fillId="6" borderId="6" xfId="0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left"/>
    </xf>
    <xf numFmtId="0" fontId="19" fillId="0" borderId="6" xfId="0" applyFont="1" applyFill="1" applyBorder="1" applyAlignment="1">
      <alignment horizontal="left" vertical="center" wrapText="1"/>
    </xf>
    <xf numFmtId="0" fontId="41" fillId="0" borderId="0" xfId="0" applyFont="1" applyFill="1" applyBorder="1" applyAlignment="1">
      <alignment horizontal="center" vertical="center" wrapText="1"/>
    </xf>
    <xf numFmtId="0" fontId="37" fillId="0" borderId="0" xfId="0" applyFont="1" applyFill="1" applyBorder="1"/>
    <xf numFmtId="0" fontId="19" fillId="0" borderId="5" xfId="0" applyFont="1" applyFill="1" applyBorder="1" applyAlignment="1">
      <alignment horizontal="left" wrapText="1"/>
    </xf>
    <xf numFmtId="0" fontId="19" fillId="0" borderId="6" xfId="7" applyFont="1" applyFill="1" applyBorder="1" applyAlignment="1">
      <alignment vertical="center" wrapText="1"/>
    </xf>
    <xf numFmtId="0" fontId="44" fillId="0" borderId="6" xfId="11" applyFont="1" applyFill="1" applyBorder="1" applyAlignment="1">
      <alignment horizontal="center" vertical="center" wrapText="1"/>
    </xf>
    <xf numFmtId="0" fontId="45" fillId="0" borderId="0" xfId="0" applyFont="1"/>
    <xf numFmtId="0" fontId="19" fillId="0" borderId="47" xfId="0" applyFont="1" applyFill="1" applyBorder="1"/>
    <xf numFmtId="0" fontId="19" fillId="0" borderId="14" xfId="0" applyFont="1" applyFill="1" applyBorder="1" applyAlignment="1">
      <alignment vertical="center" wrapText="1"/>
    </xf>
    <xf numFmtId="0" fontId="26" fillId="6" borderId="14" xfId="0" applyFont="1" applyFill="1" applyBorder="1" applyAlignment="1">
      <alignment horizontal="center" vertical="center" wrapText="1"/>
    </xf>
    <xf numFmtId="0" fontId="26" fillId="0" borderId="14" xfId="0" applyFont="1" applyFill="1" applyBorder="1" applyAlignment="1">
      <alignment horizontal="center" vertical="center" wrapText="1"/>
    </xf>
    <xf numFmtId="3" fontId="46" fillId="6" borderId="6" xfId="9" applyNumberFormat="1" applyFont="1" applyFill="1" applyBorder="1" applyAlignment="1">
      <alignment horizontal="center" vertical="center"/>
    </xf>
    <xf numFmtId="0" fontId="25" fillId="2" borderId="6" xfId="0" applyFont="1" applyFill="1" applyBorder="1" applyAlignment="1">
      <alignment horizontal="center" vertical="center" wrapText="1"/>
    </xf>
    <xf numFmtId="0" fontId="7" fillId="10" borderId="6" xfId="0" applyFont="1" applyFill="1" applyBorder="1" applyAlignment="1">
      <alignment horizontal="center" vertical="center" wrapText="1"/>
    </xf>
    <xf numFmtId="3" fontId="31" fillId="6" borderId="6" xfId="0" applyNumberFormat="1" applyFont="1" applyFill="1" applyBorder="1" applyAlignment="1">
      <alignment horizontal="center" vertical="center"/>
    </xf>
    <xf numFmtId="0" fontId="41" fillId="6" borderId="6" xfId="0" applyFont="1" applyFill="1" applyBorder="1" applyAlignment="1">
      <alignment horizontal="center" vertical="center" wrapText="1"/>
    </xf>
    <xf numFmtId="0" fontId="31" fillId="0" borderId="0" xfId="0" applyFont="1"/>
    <xf numFmtId="3" fontId="24" fillId="6" borderId="0" xfId="0" applyNumberFormat="1" applyFont="1" applyFill="1" applyBorder="1" applyAlignment="1">
      <alignment horizontal="center" vertical="center"/>
    </xf>
    <xf numFmtId="0" fontId="41" fillId="6" borderId="0" xfId="0" applyFont="1" applyFill="1" applyBorder="1" applyAlignment="1">
      <alignment horizontal="center" vertical="center" wrapText="1"/>
    </xf>
    <xf numFmtId="3" fontId="31" fillId="11" borderId="6" xfId="0" applyNumberFormat="1" applyFont="1" applyFill="1" applyBorder="1" applyAlignment="1">
      <alignment horizontal="center" vertical="center"/>
    </xf>
    <xf numFmtId="0" fontId="31" fillId="11" borderId="6" xfId="0" applyFont="1" applyFill="1" applyBorder="1"/>
    <xf numFmtId="0" fontId="0" fillId="0" borderId="6" xfId="0" applyBorder="1" applyAlignment="1">
      <alignment horizontal="center"/>
    </xf>
    <xf numFmtId="0" fontId="0" fillId="0" borderId="16" xfId="0" applyBorder="1" applyAlignment="1">
      <alignment horizontal="center"/>
    </xf>
    <xf numFmtId="0" fontId="47" fillId="0" borderId="6" xfId="0" applyFont="1" applyBorder="1" applyAlignment="1">
      <alignment horizontal="center"/>
    </xf>
    <xf numFmtId="0" fontId="47" fillId="0" borderId="16" xfId="0" applyFont="1" applyBorder="1" applyAlignment="1">
      <alignment horizontal="center"/>
    </xf>
    <xf numFmtId="0" fontId="47" fillId="0" borderId="0" xfId="0" applyFont="1" applyBorder="1"/>
    <xf numFmtId="0" fontId="26" fillId="0" borderId="8" xfId="0" applyFont="1" applyFill="1" applyBorder="1" applyAlignment="1">
      <alignment horizontal="center" vertical="center" wrapText="1"/>
    </xf>
    <xf numFmtId="0" fontId="26" fillId="9" borderId="8" xfId="0" applyFont="1" applyFill="1" applyBorder="1" applyAlignment="1">
      <alignment horizontal="center" vertical="center" wrapText="1"/>
    </xf>
    <xf numFmtId="0" fontId="19" fillId="0" borderId="5" xfId="7" applyFont="1" applyFill="1" applyBorder="1"/>
    <xf numFmtId="0" fontId="26" fillId="0" borderId="46" xfId="0" applyFont="1" applyFill="1" applyBorder="1" applyAlignment="1">
      <alignment horizontal="center" vertical="center" wrapText="1"/>
    </xf>
    <xf numFmtId="0" fontId="7" fillId="10" borderId="8" xfId="0" applyFont="1" applyFill="1" applyBorder="1" applyAlignment="1">
      <alignment horizontal="center" vertical="center" wrapText="1"/>
    </xf>
    <xf numFmtId="0" fontId="6" fillId="10" borderId="10" xfId="0" applyFont="1" applyFill="1" applyBorder="1" applyAlignment="1">
      <alignment horizontal="center" vertical="center"/>
    </xf>
    <xf numFmtId="0" fontId="6" fillId="10" borderId="12" xfId="0" applyFont="1" applyFill="1" applyBorder="1" applyAlignment="1">
      <alignment horizontal="center" vertical="center"/>
    </xf>
    <xf numFmtId="0" fontId="19" fillId="0" borderId="13" xfId="0" applyFont="1" applyFill="1" applyBorder="1" applyAlignment="1">
      <alignment vertical="center" wrapText="1"/>
    </xf>
    <xf numFmtId="0" fontId="26" fillId="0" borderId="13" xfId="0" applyFont="1" applyFill="1" applyBorder="1" applyAlignment="1">
      <alignment horizontal="center" vertical="center" wrapText="1"/>
    </xf>
    <xf numFmtId="0" fontId="26" fillId="0" borderId="37" xfId="0" applyFont="1" applyFill="1" applyBorder="1" applyAlignment="1">
      <alignment horizontal="center" vertical="center" wrapText="1"/>
    </xf>
    <xf numFmtId="0" fontId="41" fillId="0" borderId="10" xfId="0" applyFont="1" applyFill="1" applyBorder="1" applyAlignment="1">
      <alignment horizontal="center" vertical="center" wrapText="1"/>
    </xf>
    <xf numFmtId="0" fontId="41" fillId="0" borderId="12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40" fillId="6" borderId="5" xfId="0" applyFont="1" applyFill="1" applyBorder="1" applyAlignment="1">
      <alignment horizontal="left" vertical="top" wrapText="1"/>
    </xf>
    <xf numFmtId="0" fontId="40" fillId="7" borderId="5" xfId="0" applyFont="1" applyFill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left" vertical="top" wrapText="1"/>
    </xf>
    <xf numFmtId="0" fontId="25" fillId="0" borderId="0" xfId="0" applyFont="1" applyFill="1" applyBorder="1" applyAlignment="1">
      <alignment horizontal="center" vertical="top" wrapText="1"/>
    </xf>
    <xf numFmtId="0" fontId="73" fillId="0" borderId="14" xfId="0" applyFont="1" applyBorder="1" applyAlignment="1">
      <alignment horizontal="center" vertical="center"/>
    </xf>
    <xf numFmtId="0" fontId="8" fillId="0" borderId="68" xfId="0" applyFont="1" applyBorder="1" applyAlignment="1">
      <alignment horizontal="left" vertical="top" wrapText="1"/>
    </xf>
    <xf numFmtId="3" fontId="74" fillId="6" borderId="1" xfId="0" applyNumberFormat="1" applyFont="1" applyFill="1" applyBorder="1" applyAlignment="1">
      <alignment horizontal="center" vertical="center"/>
    </xf>
    <xf numFmtId="3" fontId="74" fillId="6" borderId="2" xfId="0" applyNumberFormat="1" applyFont="1" applyFill="1" applyBorder="1" applyAlignment="1">
      <alignment horizontal="center" vertical="center"/>
    </xf>
    <xf numFmtId="1" fontId="74" fillId="6" borderId="2" xfId="0" applyNumberFormat="1" applyFont="1" applyFill="1" applyBorder="1" applyAlignment="1">
      <alignment horizontal="center" vertical="center"/>
    </xf>
    <xf numFmtId="0" fontId="0" fillId="6" borderId="4" xfId="0" applyFill="1" applyBorder="1"/>
    <xf numFmtId="0" fontId="8" fillId="0" borderId="29" xfId="0" applyFont="1" applyBorder="1" applyAlignment="1">
      <alignment horizontal="left" vertical="top" wrapText="1"/>
    </xf>
    <xf numFmtId="3" fontId="74" fillId="6" borderId="5" xfId="0" applyNumberFormat="1" applyFont="1" applyFill="1" applyBorder="1" applyAlignment="1">
      <alignment horizontal="center" vertical="center"/>
    </xf>
    <xf numFmtId="3" fontId="74" fillId="6" borderId="6" xfId="0" applyNumberFormat="1" applyFont="1" applyFill="1" applyBorder="1" applyAlignment="1">
      <alignment horizontal="center" vertical="center"/>
    </xf>
    <xf numFmtId="1" fontId="74" fillId="6" borderId="6" xfId="0" applyNumberFormat="1" applyFont="1" applyFill="1" applyBorder="1" applyAlignment="1">
      <alignment horizontal="center" vertical="center"/>
    </xf>
    <xf numFmtId="0" fontId="0" fillId="6" borderId="8" xfId="0" applyFill="1" applyBorder="1"/>
    <xf numFmtId="3" fontId="74" fillId="0" borderId="5" xfId="0" applyNumberFormat="1" applyFont="1" applyFill="1" applyBorder="1" applyAlignment="1">
      <alignment horizontal="center" vertical="center"/>
    </xf>
    <xf numFmtId="3" fontId="74" fillId="0" borderId="6" xfId="0" applyNumberFormat="1" applyFont="1" applyFill="1" applyBorder="1" applyAlignment="1">
      <alignment horizontal="center" vertical="center"/>
    </xf>
    <xf numFmtId="1" fontId="74" fillId="0" borderId="6" xfId="0" applyNumberFormat="1" applyFont="1" applyFill="1" applyBorder="1" applyAlignment="1">
      <alignment horizontal="center" vertical="center"/>
    </xf>
    <xf numFmtId="0" fontId="8" fillId="0" borderId="33" xfId="0" applyFont="1" applyBorder="1" applyAlignment="1">
      <alignment horizontal="left" vertical="top" wrapText="1"/>
    </xf>
    <xf numFmtId="3" fontId="74" fillId="6" borderId="9" xfId="0" applyNumberFormat="1" applyFont="1" applyFill="1" applyBorder="1" applyAlignment="1">
      <alignment horizontal="center" vertical="center"/>
    </xf>
    <xf numFmtId="3" fontId="74" fillId="6" borderId="10" xfId="0" applyNumberFormat="1" applyFont="1" applyFill="1" applyBorder="1" applyAlignment="1">
      <alignment horizontal="center" vertical="center"/>
    </xf>
    <xf numFmtId="1" fontId="74" fillId="6" borderId="10" xfId="0" applyNumberFormat="1" applyFont="1" applyFill="1" applyBorder="1" applyAlignment="1">
      <alignment horizontal="center" vertical="center"/>
    </xf>
    <xf numFmtId="0" fontId="0" fillId="6" borderId="12" xfId="0" applyFill="1" applyBorder="1"/>
    <xf numFmtId="0" fontId="7" fillId="0" borderId="36" xfId="0" applyFont="1" applyFill="1" applyBorder="1" applyAlignment="1">
      <alignment horizontal="center" vertical="center" wrapText="1"/>
    </xf>
    <xf numFmtId="3" fontId="75" fillId="34" borderId="51" xfId="0" applyNumberFormat="1" applyFont="1" applyFill="1" applyBorder="1" applyAlignment="1">
      <alignment horizontal="center" vertical="center"/>
    </xf>
    <xf numFmtId="3" fontId="75" fillId="34" borderId="69" xfId="0" applyNumberFormat="1" applyFont="1" applyFill="1" applyBorder="1" applyAlignment="1">
      <alignment horizontal="center" vertical="center"/>
    </xf>
    <xf numFmtId="3" fontId="75" fillId="34" borderId="70" xfId="0" applyNumberFormat="1" applyFont="1" applyFill="1" applyBorder="1" applyAlignment="1">
      <alignment horizontal="center" vertical="center"/>
    </xf>
    <xf numFmtId="3" fontId="75" fillId="34" borderId="11" xfId="0" applyNumberFormat="1" applyFont="1" applyFill="1" applyBorder="1" applyAlignment="1">
      <alignment horizontal="center" vertical="center"/>
    </xf>
    <xf numFmtId="3" fontId="75" fillId="34" borderId="42" xfId="0" applyNumberFormat="1" applyFont="1" applyFill="1" applyBorder="1" applyAlignment="1">
      <alignment horizontal="center" vertical="center"/>
    </xf>
    <xf numFmtId="3" fontId="75" fillId="34" borderId="71" xfId="0" applyNumberFormat="1" applyFont="1" applyFill="1" applyBorder="1" applyAlignment="1">
      <alignment horizontal="center" vertical="center"/>
    </xf>
    <xf numFmtId="0" fontId="76" fillId="0" borderId="0" xfId="0" applyFont="1" applyAlignment="1">
      <alignment horizontal="center"/>
    </xf>
    <xf numFmtId="0" fontId="77" fillId="0" borderId="0" xfId="0" applyFont="1"/>
    <xf numFmtId="0" fontId="73" fillId="0" borderId="64" xfId="0" applyFont="1" applyBorder="1" applyAlignment="1">
      <alignment vertical="center" wrapText="1"/>
    </xf>
    <xf numFmtId="0" fontId="73" fillId="0" borderId="0" xfId="0" applyFont="1" applyBorder="1" applyAlignment="1">
      <alignment vertical="center" wrapText="1"/>
    </xf>
    <xf numFmtId="0" fontId="73" fillId="0" borderId="65" xfId="0" applyFont="1" applyBorder="1" applyAlignment="1">
      <alignment vertical="center" wrapText="1"/>
    </xf>
    <xf numFmtId="0" fontId="73" fillId="0" borderId="15" xfId="0" applyFont="1" applyBorder="1" applyAlignment="1">
      <alignment vertical="center" wrapText="1"/>
    </xf>
    <xf numFmtId="0" fontId="73" fillId="0" borderId="21" xfId="0" applyFont="1" applyBorder="1" applyAlignment="1">
      <alignment vertical="center" wrapText="1"/>
    </xf>
    <xf numFmtId="0" fontId="73" fillId="0" borderId="22" xfId="0" applyFont="1" applyBorder="1" applyAlignment="1">
      <alignment vertical="center" wrapText="1"/>
    </xf>
    <xf numFmtId="3" fontId="74" fillId="0" borderId="1" xfId="0" applyNumberFormat="1" applyFont="1" applyFill="1" applyBorder="1" applyAlignment="1">
      <alignment horizontal="center" vertical="center"/>
    </xf>
    <xf numFmtId="3" fontId="74" fillId="0" borderId="2" xfId="0" applyNumberFormat="1" applyFont="1" applyFill="1" applyBorder="1" applyAlignment="1">
      <alignment horizontal="center" vertical="center"/>
    </xf>
    <xf numFmtId="3" fontId="74" fillId="0" borderId="4" xfId="0" applyNumberFormat="1" applyFont="1" applyFill="1" applyBorder="1" applyAlignment="1">
      <alignment horizontal="center" vertical="center"/>
    </xf>
    <xf numFmtId="3" fontId="74" fillId="0" borderId="8" xfId="0" applyNumberFormat="1" applyFont="1" applyFill="1" applyBorder="1" applyAlignment="1">
      <alignment horizontal="center" vertical="center"/>
    </xf>
    <xf numFmtId="3" fontId="74" fillId="0" borderId="9" xfId="0" applyNumberFormat="1" applyFont="1" applyFill="1" applyBorder="1" applyAlignment="1">
      <alignment horizontal="center" vertical="center"/>
    </xf>
    <xf numFmtId="3" fontId="74" fillId="0" borderId="10" xfId="0" applyNumberFormat="1" applyFont="1" applyFill="1" applyBorder="1" applyAlignment="1">
      <alignment horizontal="center" vertical="center"/>
    </xf>
    <xf numFmtId="3" fontId="74" fillId="0" borderId="12" xfId="0" applyNumberFormat="1" applyFont="1" applyFill="1" applyBorder="1" applyAlignment="1">
      <alignment horizontal="center" vertical="center"/>
    </xf>
    <xf numFmtId="0" fontId="39" fillId="34" borderId="36" xfId="0" applyFont="1" applyFill="1" applyBorder="1" applyAlignment="1">
      <alignment vertical="center" wrapText="1"/>
    </xf>
    <xf numFmtId="3" fontId="75" fillId="34" borderId="50" xfId="0" applyNumberFormat="1" applyFont="1" applyFill="1" applyBorder="1" applyAlignment="1">
      <alignment horizontal="center" vertical="center"/>
    </xf>
    <xf numFmtId="3" fontId="75" fillId="34" borderId="65" xfId="0" applyNumberFormat="1" applyFont="1" applyFill="1" applyBorder="1" applyAlignment="1">
      <alignment horizontal="center" vertical="center"/>
    </xf>
    <xf numFmtId="3" fontId="75" fillId="34" borderId="44" xfId="0" applyNumberFormat="1" applyFont="1" applyFill="1" applyBorder="1" applyAlignment="1">
      <alignment horizontal="center" vertical="center"/>
    </xf>
    <xf numFmtId="0" fontId="26" fillId="34" borderId="27" xfId="276" applyFont="1" applyFill="1" applyBorder="1" applyAlignment="1">
      <alignment horizontal="center"/>
    </xf>
    <xf numFmtId="0" fontId="78" fillId="34" borderId="6" xfId="0" applyFont="1" applyFill="1" applyBorder="1" applyAlignment="1">
      <alignment horizontal="center" vertical="center"/>
    </xf>
    <xf numFmtId="0" fontId="78" fillId="5" borderId="6" xfId="0" applyFont="1" applyFill="1" applyBorder="1" applyAlignment="1">
      <alignment horizontal="center" vertical="center"/>
    </xf>
    <xf numFmtId="0" fontId="41" fillId="34" borderId="30" xfId="276" applyFont="1" applyFill="1" applyBorder="1" applyAlignment="1">
      <alignment horizontal="center"/>
    </xf>
    <xf numFmtId="3" fontId="79" fillId="34" borderId="6" xfId="0" applyNumberFormat="1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8" fillId="5" borderId="14" xfId="0" applyFont="1" applyFill="1" applyBorder="1" applyAlignment="1">
      <alignment horizontal="left" vertical="center" wrapText="1"/>
    </xf>
    <xf numFmtId="0" fontId="8" fillId="5" borderId="13" xfId="0" applyFont="1" applyFill="1" applyBorder="1" applyAlignment="1">
      <alignment horizontal="left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4" borderId="16" xfId="0" applyFont="1" applyFill="1" applyBorder="1" applyAlignment="1">
      <alignment horizontal="center" vertical="center" wrapText="1"/>
    </xf>
    <xf numFmtId="0" fontId="7" fillId="4" borderId="17" xfId="0" applyFont="1" applyFill="1" applyBorder="1" applyAlignment="1">
      <alignment horizontal="center" vertical="center" wrapText="1"/>
    </xf>
    <xf numFmtId="0" fontId="6" fillId="4" borderId="16" xfId="0" applyFont="1" applyFill="1" applyBorder="1" applyAlignment="1">
      <alignment horizontal="center" vertical="center"/>
    </xf>
    <xf numFmtId="0" fontId="6" fillId="4" borderId="17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8" fillId="5" borderId="7" xfId="0" applyFont="1" applyFill="1" applyBorder="1" applyAlignment="1">
      <alignment horizontal="left" vertical="center" wrapText="1"/>
    </xf>
    <xf numFmtId="0" fontId="3" fillId="0" borderId="6" xfId="0" applyFont="1" applyBorder="1" applyAlignment="1">
      <alignment horizontal="justify" vertical="center" wrapText="1"/>
    </xf>
    <xf numFmtId="0" fontId="8" fillId="0" borderId="6" xfId="0" applyFont="1" applyBorder="1" applyAlignment="1">
      <alignment horizontal="justify" vertical="center" wrapText="1"/>
    </xf>
    <xf numFmtId="0" fontId="8" fillId="0" borderId="14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0" fontId="19" fillId="0" borderId="47" xfId="0" applyFont="1" applyFill="1" applyBorder="1" applyAlignment="1">
      <alignment horizontal="center" vertical="center"/>
    </xf>
    <xf numFmtId="0" fontId="19" fillId="0" borderId="38" xfId="0" applyFont="1" applyFill="1" applyBorder="1" applyAlignment="1">
      <alignment horizontal="center" vertical="center"/>
    </xf>
    <xf numFmtId="0" fontId="7" fillId="10" borderId="5" xfId="0" applyFont="1" applyFill="1" applyBorder="1" applyAlignment="1">
      <alignment horizontal="center" vertical="center" wrapText="1"/>
    </xf>
    <xf numFmtId="0" fontId="7" fillId="10" borderId="6" xfId="0" applyFont="1" applyFill="1" applyBorder="1" applyAlignment="1">
      <alignment horizontal="center" vertical="center" wrapText="1"/>
    </xf>
    <xf numFmtId="0" fontId="6" fillId="10" borderId="9" xfId="0" applyFont="1" applyFill="1" applyBorder="1" applyAlignment="1">
      <alignment horizontal="center" vertical="center"/>
    </xf>
    <xf numFmtId="0" fontId="6" fillId="10" borderId="10" xfId="0" applyFont="1" applyFill="1" applyBorder="1" applyAlignment="1">
      <alignment horizontal="center" vertical="center"/>
    </xf>
    <xf numFmtId="0" fontId="24" fillId="0" borderId="6" xfId="0" applyFont="1" applyBorder="1" applyAlignment="1">
      <alignment horizontal="center" vertical="center" wrapText="1"/>
    </xf>
    <xf numFmtId="0" fontId="41" fillId="0" borderId="6" xfId="0" applyFont="1" applyFill="1" applyBorder="1" applyAlignment="1">
      <alignment horizontal="center" vertical="center" wrapText="1"/>
    </xf>
    <xf numFmtId="0" fontId="41" fillId="0" borderId="8" xfId="0" applyFont="1" applyFill="1" applyBorder="1" applyAlignment="1">
      <alignment horizontal="center" vertical="center" wrapText="1"/>
    </xf>
    <xf numFmtId="0" fontId="19" fillId="0" borderId="50" xfId="0" applyFont="1" applyFill="1" applyBorder="1" applyAlignment="1">
      <alignment horizontal="center" vertical="center" wrapText="1"/>
    </xf>
    <xf numFmtId="0" fontId="19" fillId="0" borderId="38" xfId="0" applyFont="1" applyFill="1" applyBorder="1" applyAlignment="1">
      <alignment horizontal="center" vertical="center" wrapText="1"/>
    </xf>
    <xf numFmtId="0" fontId="19" fillId="0" borderId="47" xfId="0" applyFont="1" applyFill="1" applyBorder="1" applyAlignment="1">
      <alignment horizontal="center" vertical="center" wrapText="1"/>
    </xf>
    <xf numFmtId="165" fontId="25" fillId="0" borderId="0" xfId="10" applyFont="1" applyFill="1" applyAlignment="1">
      <alignment horizontal="center" wrapText="1"/>
    </xf>
    <xf numFmtId="0" fontId="18" fillId="0" borderId="0" xfId="0" applyFont="1" applyBorder="1" applyAlignment="1">
      <alignment horizontal="center" vertical="center"/>
    </xf>
    <xf numFmtId="0" fontId="6" fillId="0" borderId="48" xfId="0" applyFont="1" applyBorder="1" applyAlignment="1">
      <alignment horizontal="center" vertical="center" wrapText="1"/>
    </xf>
    <xf numFmtId="0" fontId="6" fillId="0" borderId="50" xfId="0" applyFont="1" applyBorder="1" applyAlignment="1">
      <alignment horizontal="center" vertical="center" wrapText="1"/>
    </xf>
    <xf numFmtId="0" fontId="6" fillId="0" borderId="5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31" fillId="0" borderId="18" xfId="0" applyFont="1" applyBorder="1" applyAlignment="1">
      <alignment horizontal="center" vertical="center" wrapText="1"/>
    </xf>
    <xf numFmtId="0" fontId="31" fillId="0" borderId="20" xfId="0" applyFont="1" applyBorder="1" applyAlignment="1">
      <alignment horizontal="center" vertical="center" wrapText="1"/>
    </xf>
    <xf numFmtId="0" fontId="31" fillId="0" borderId="15" xfId="0" applyFont="1" applyBorder="1" applyAlignment="1">
      <alignment horizontal="center" vertical="center" wrapText="1"/>
    </xf>
    <xf numFmtId="0" fontId="31" fillId="0" borderId="22" xfId="0" applyFont="1" applyBorder="1" applyAlignment="1">
      <alignment horizontal="center" vertical="center" wrapText="1"/>
    </xf>
    <xf numFmtId="0" fontId="31" fillId="0" borderId="2" xfId="0" applyFont="1" applyBorder="1" applyAlignment="1">
      <alignment horizontal="center"/>
    </xf>
    <xf numFmtId="0" fontId="31" fillId="0" borderId="4" xfId="0" applyFont="1" applyBorder="1" applyAlignment="1">
      <alignment horizontal="center"/>
    </xf>
    <xf numFmtId="0" fontId="73" fillId="0" borderId="14" xfId="0" applyFont="1" applyBorder="1" applyAlignment="1">
      <alignment horizontal="center" vertical="center" textRotation="90" wrapText="1"/>
    </xf>
    <xf numFmtId="0" fontId="73" fillId="0" borderId="7" xfId="0" applyFont="1" applyBorder="1" applyAlignment="1">
      <alignment horizontal="center" vertical="center" textRotation="90" wrapText="1"/>
    </xf>
    <xf numFmtId="0" fontId="73" fillId="0" borderId="14" xfId="0" applyFont="1" applyFill="1" applyBorder="1" applyAlignment="1">
      <alignment horizontal="center" vertical="center" textRotation="90" wrapText="1"/>
    </xf>
    <xf numFmtId="0" fontId="73" fillId="0" borderId="7" xfId="0" applyFont="1" applyFill="1" applyBorder="1" applyAlignment="1">
      <alignment horizontal="center" vertical="center" textRotation="90" wrapText="1"/>
    </xf>
    <xf numFmtId="0" fontId="73" fillId="0" borderId="46" xfId="0" applyFont="1" applyFill="1" applyBorder="1" applyAlignment="1">
      <alignment horizontal="center" vertical="center" textRotation="90" wrapText="1"/>
    </xf>
    <xf numFmtId="0" fontId="73" fillId="0" borderId="67" xfId="0" applyFont="1" applyFill="1" applyBorder="1" applyAlignment="1">
      <alignment horizontal="center" vertical="center" textRotation="90" wrapText="1"/>
    </xf>
    <xf numFmtId="0" fontId="73" fillId="0" borderId="6" xfId="0" applyFont="1" applyBorder="1" applyAlignment="1">
      <alignment horizontal="center" vertical="center" textRotation="90" wrapText="1"/>
    </xf>
    <xf numFmtId="0" fontId="25" fillId="0" borderId="0" xfId="0" applyFont="1" applyFill="1" applyBorder="1" applyAlignment="1">
      <alignment horizontal="center" vertical="top" wrapText="1"/>
    </xf>
    <xf numFmtId="0" fontId="72" fillId="0" borderId="0" xfId="0" applyFont="1" applyFill="1" applyBorder="1" applyAlignment="1">
      <alignment horizontal="left" vertical="top" wrapText="1"/>
    </xf>
    <xf numFmtId="0" fontId="24" fillId="0" borderId="61" xfId="0" applyFont="1" applyBorder="1" applyAlignment="1">
      <alignment horizontal="center" vertical="center" wrapText="1"/>
    </xf>
    <xf numFmtId="0" fontId="24" fillId="0" borderId="63" xfId="0" applyFont="1" applyBorder="1" applyAlignment="1">
      <alignment horizontal="center" vertical="center" wrapText="1"/>
    </xf>
    <xf numFmtId="0" fontId="24" fillId="0" borderId="66" xfId="0" applyFont="1" applyBorder="1" applyAlignment="1">
      <alignment horizontal="center" vertical="center" wrapText="1"/>
    </xf>
    <xf numFmtId="0" fontId="73" fillId="0" borderId="62" xfId="0" applyFont="1" applyBorder="1" applyAlignment="1">
      <alignment horizontal="center" vertical="center" wrapText="1"/>
    </xf>
    <xf numFmtId="0" fontId="73" fillId="0" borderId="2" xfId="0" applyFont="1" applyBorder="1" applyAlignment="1">
      <alignment horizontal="center" vertical="center" wrapText="1"/>
    </xf>
    <xf numFmtId="0" fontId="73" fillId="0" borderId="17" xfId="0" applyFont="1" applyBorder="1" applyAlignment="1">
      <alignment horizontal="center" vertical="center" wrapText="1"/>
    </xf>
    <xf numFmtId="0" fontId="73" fillId="0" borderId="6" xfId="0" applyFont="1" applyBorder="1" applyAlignment="1">
      <alignment horizontal="center" vertical="center" wrapText="1"/>
    </xf>
    <xf numFmtId="0" fontId="73" fillId="0" borderId="18" xfId="0" applyFont="1" applyBorder="1" applyAlignment="1">
      <alignment horizontal="center" vertical="center" wrapText="1"/>
    </xf>
    <xf numFmtId="0" fontId="73" fillId="0" borderId="19" xfId="0" applyFont="1" applyBorder="1" applyAlignment="1">
      <alignment horizontal="center" vertical="center" wrapText="1"/>
    </xf>
    <xf numFmtId="0" fontId="73" fillId="0" borderId="20" xfId="0" applyFont="1" applyBorder="1" applyAlignment="1">
      <alignment horizontal="center" vertical="center" wrapText="1"/>
    </xf>
    <xf numFmtId="0" fontId="73" fillId="0" borderId="64" xfId="0" applyFont="1" applyBorder="1" applyAlignment="1">
      <alignment horizontal="center" vertical="center" wrapText="1"/>
    </xf>
    <xf numFmtId="0" fontId="73" fillId="0" borderId="0" xfId="0" applyFont="1" applyBorder="1" applyAlignment="1">
      <alignment horizontal="center" vertical="center" wrapText="1"/>
    </xf>
    <xf numFmtId="0" fontId="73" fillId="0" borderId="65" xfId="0" applyFont="1" applyBorder="1" applyAlignment="1">
      <alignment horizontal="center" vertical="center" wrapText="1"/>
    </xf>
    <xf numFmtId="0" fontId="73" fillId="0" borderId="4" xfId="0" applyFont="1" applyBorder="1" applyAlignment="1">
      <alignment horizontal="center" vertical="center" wrapText="1"/>
    </xf>
    <xf numFmtId="0" fontId="73" fillId="0" borderId="8" xfId="0" applyFont="1" applyBorder="1" applyAlignment="1">
      <alignment horizontal="center" vertical="center" wrapText="1"/>
    </xf>
    <xf numFmtId="0" fontId="73" fillId="0" borderId="49" xfId="0" applyFont="1" applyBorder="1" applyAlignment="1">
      <alignment horizontal="center" vertical="center" textRotation="90" wrapText="1"/>
    </xf>
    <xf numFmtId="0" fontId="73" fillId="0" borderId="65" xfId="0" applyFont="1" applyBorder="1" applyAlignment="1">
      <alignment horizontal="center" vertical="center" textRotation="90" wrapText="1"/>
    </xf>
    <xf numFmtId="4" fontId="39" fillId="0" borderId="27" xfId="9" applyNumberFormat="1" applyFont="1" applyBorder="1" applyAlignment="1">
      <alignment horizontal="center" vertical="center" wrapText="1"/>
    </xf>
    <xf numFmtId="4" fontId="39" fillId="0" borderId="28" xfId="9" applyNumberFormat="1" applyFont="1" applyBorder="1" applyAlignment="1">
      <alignment horizontal="center" vertical="center" wrapText="1"/>
    </xf>
    <xf numFmtId="4" fontId="39" fillId="0" borderId="23" xfId="9" applyNumberFormat="1" applyFont="1" applyBorder="1" applyAlignment="1">
      <alignment horizontal="center" vertical="center" wrapText="1"/>
    </xf>
    <xf numFmtId="4" fontId="25" fillId="0" borderId="0" xfId="0" applyNumberFormat="1" applyFont="1" applyBorder="1" applyAlignment="1">
      <alignment horizontal="center" vertical="center" wrapText="1"/>
    </xf>
    <xf numFmtId="4" fontId="39" fillId="0" borderId="1" xfId="9" applyNumberFormat="1" applyFont="1" applyBorder="1" applyAlignment="1">
      <alignment horizontal="center" vertical="center" wrapText="1"/>
    </xf>
    <xf numFmtId="4" fontId="39" fillId="0" borderId="9" xfId="9" applyNumberFormat="1" applyFont="1" applyBorder="1" applyAlignment="1">
      <alignment horizontal="center" vertical="center" wrapText="1"/>
    </xf>
    <xf numFmtId="4" fontId="39" fillId="0" borderId="2" xfId="0" applyNumberFormat="1" applyFont="1" applyBorder="1" applyAlignment="1">
      <alignment horizontal="center" vertical="center" wrapText="1"/>
    </xf>
    <xf numFmtId="4" fontId="39" fillId="0" borderId="4" xfId="0" applyNumberFormat="1" applyFont="1" applyBorder="1" applyAlignment="1">
      <alignment horizontal="center" vertical="center" wrapText="1"/>
    </xf>
    <xf numFmtId="4" fontId="39" fillId="0" borderId="24" xfId="9" applyNumberFormat="1" applyFont="1" applyBorder="1" applyAlignment="1">
      <alignment horizontal="center" vertical="center" wrapText="1"/>
    </xf>
    <xf numFmtId="4" fontId="39" fillId="0" borderId="21" xfId="9" applyNumberFormat="1" applyFont="1" applyBorder="1" applyAlignment="1">
      <alignment horizontal="center" vertical="center" wrapText="1"/>
    </xf>
    <xf numFmtId="4" fontId="39" fillId="0" borderId="45" xfId="9" applyNumberFormat="1" applyFont="1" applyBorder="1" applyAlignment="1">
      <alignment horizontal="center" vertical="center" wrapText="1"/>
    </xf>
    <xf numFmtId="4" fontId="37" fillId="0" borderId="27" xfId="9" applyNumberFormat="1" applyFont="1" applyBorder="1" applyAlignment="1">
      <alignment horizontal="center" vertical="center" wrapText="1"/>
    </xf>
    <xf numFmtId="4" fontId="37" fillId="0" borderId="28" xfId="9" applyNumberFormat="1" applyFont="1" applyBorder="1" applyAlignment="1">
      <alignment horizontal="center" vertical="center" wrapText="1"/>
    </xf>
    <xf numFmtId="4" fontId="37" fillId="0" borderId="23" xfId="9" applyNumberFormat="1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wrapText="1"/>
    </xf>
    <xf numFmtId="0" fontId="5" fillId="0" borderId="28" xfId="0" applyFont="1" applyBorder="1" applyAlignment="1">
      <alignment horizontal="center" wrapText="1"/>
    </xf>
    <xf numFmtId="0" fontId="5" fillId="0" borderId="23" xfId="0" applyFont="1" applyBorder="1" applyAlignment="1">
      <alignment horizontal="center" wrapText="1"/>
    </xf>
    <xf numFmtId="0" fontId="31" fillId="0" borderId="27" xfId="0" applyFont="1" applyBorder="1" applyAlignment="1">
      <alignment horizontal="center" vertical="center" wrapText="1"/>
    </xf>
    <xf numFmtId="0" fontId="31" fillId="0" borderId="28" xfId="0" applyFont="1" applyBorder="1" applyAlignment="1">
      <alignment horizontal="center" vertical="center" wrapText="1"/>
    </xf>
    <xf numFmtId="0" fontId="31" fillId="0" borderId="23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wrapText="1"/>
    </xf>
    <xf numFmtId="0" fontId="8" fillId="0" borderId="6" xfId="0" applyFont="1" applyBorder="1" applyAlignment="1">
      <alignment horizontal="center" wrapText="1"/>
    </xf>
    <xf numFmtId="0" fontId="18" fillId="0" borderId="0" xfId="0" applyFont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7" fillId="3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/>
    </xf>
    <xf numFmtId="0" fontId="8" fillId="0" borderId="14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24" fillId="0" borderId="2" xfId="0" applyFont="1" applyFill="1" applyBorder="1" applyAlignment="1">
      <alignment horizontal="center" vertical="center"/>
    </xf>
    <xf numFmtId="0" fontId="24" fillId="0" borderId="4" xfId="0" applyFont="1" applyFill="1" applyBorder="1" applyAlignment="1">
      <alignment horizontal="center" vertical="center"/>
    </xf>
    <xf numFmtId="0" fontId="28" fillId="0" borderId="6" xfId="0" applyFont="1" applyFill="1" applyBorder="1" applyAlignment="1">
      <alignment horizontal="center" vertical="center" wrapText="1"/>
    </xf>
    <xf numFmtId="0" fontId="28" fillId="0" borderId="16" xfId="0" applyFont="1" applyFill="1" applyBorder="1" applyAlignment="1">
      <alignment horizontal="center" vertical="center" wrapText="1"/>
    </xf>
    <xf numFmtId="0" fontId="28" fillId="0" borderId="23" xfId="0" applyFont="1" applyFill="1" applyBorder="1" applyAlignment="1">
      <alignment horizontal="center" vertical="center" wrapText="1"/>
    </xf>
    <xf numFmtId="0" fontId="25" fillId="0" borderId="0" xfId="0" applyFont="1" applyFill="1" applyAlignment="1">
      <alignment horizontal="center" wrapText="1"/>
    </xf>
    <xf numFmtId="0" fontId="19" fillId="0" borderId="1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24" fillId="0" borderId="18" xfId="0" applyFont="1" applyFill="1" applyBorder="1" applyAlignment="1">
      <alignment horizontal="center" vertical="center"/>
    </xf>
    <xf numFmtId="0" fontId="24" fillId="0" borderId="19" xfId="0" applyFont="1" applyFill="1" applyBorder="1" applyAlignment="1">
      <alignment horizontal="center" vertical="center"/>
    </xf>
    <xf numFmtId="0" fontId="24" fillId="0" borderId="20" xfId="0" applyFont="1" applyFill="1" applyBorder="1" applyAlignment="1">
      <alignment horizontal="center" vertical="center"/>
    </xf>
    <xf numFmtId="0" fontId="24" fillId="0" borderId="15" xfId="0" applyFont="1" applyFill="1" applyBorder="1" applyAlignment="1">
      <alignment horizontal="center" vertical="center"/>
    </xf>
    <xf numFmtId="0" fontId="24" fillId="0" borderId="21" xfId="0" applyFont="1" applyFill="1" applyBorder="1" applyAlignment="1">
      <alignment horizontal="center" vertical="center"/>
    </xf>
    <xf numFmtId="0" fontId="24" fillId="0" borderId="22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 wrapText="1"/>
    </xf>
    <xf numFmtId="0" fontId="26" fillId="0" borderId="6" xfId="0" applyFont="1" applyFill="1" applyBorder="1" applyAlignment="1">
      <alignment horizontal="center" vertical="center" wrapText="1"/>
    </xf>
    <xf numFmtId="0" fontId="26" fillId="0" borderId="10" xfId="0" applyFont="1" applyFill="1" applyBorder="1" applyAlignment="1">
      <alignment horizontal="center" vertical="center" wrapText="1"/>
    </xf>
    <xf numFmtId="0" fontId="26" fillId="0" borderId="3" xfId="0" applyFont="1" applyFill="1" applyBorder="1" applyAlignment="1">
      <alignment horizontal="center" vertical="center" wrapText="1"/>
    </xf>
    <xf numFmtId="0" fontId="26" fillId="0" borderId="7" xfId="0" applyFont="1" applyFill="1" applyBorder="1" applyAlignment="1">
      <alignment horizontal="center" vertical="center" wrapText="1"/>
    </xf>
    <xf numFmtId="0" fontId="26" fillId="0" borderId="11" xfId="0" applyFont="1" applyFill="1" applyBorder="1" applyAlignment="1">
      <alignment horizontal="center" vertical="center" wrapText="1"/>
    </xf>
    <xf numFmtId="0" fontId="27" fillId="0" borderId="2" xfId="0" applyFont="1" applyFill="1" applyBorder="1" applyAlignment="1">
      <alignment horizontal="center" vertical="center" wrapText="1"/>
    </xf>
    <xf numFmtId="0" fontId="27" fillId="0" borderId="6" xfId="0" applyFont="1" applyFill="1" applyBorder="1" applyAlignment="1">
      <alignment horizontal="center" vertical="center" wrapText="1"/>
    </xf>
    <xf numFmtId="0" fontId="27" fillId="0" borderId="10" xfId="0" applyFont="1" applyFill="1" applyBorder="1" applyAlignment="1">
      <alignment horizontal="center" vertical="center" wrapText="1"/>
    </xf>
    <xf numFmtId="0" fontId="33" fillId="0" borderId="0" xfId="0" applyFont="1" applyAlignment="1">
      <alignment vertical="top" wrapText="1"/>
    </xf>
    <xf numFmtId="0" fontId="73" fillId="0" borderId="16" xfId="0" applyFont="1" applyBorder="1" applyAlignment="1">
      <alignment horizontal="center" vertical="center" textRotation="91" wrapText="1"/>
    </xf>
    <xf numFmtId="0" fontId="73" fillId="0" borderId="28" xfId="0" applyFont="1" applyBorder="1" applyAlignment="1">
      <alignment horizontal="center" vertical="center" textRotation="91" wrapText="1"/>
    </xf>
    <xf numFmtId="0" fontId="73" fillId="0" borderId="17" xfId="0" applyFont="1" applyBorder="1" applyAlignment="1">
      <alignment horizontal="center" vertical="center" textRotation="91" wrapText="1"/>
    </xf>
    <xf numFmtId="0" fontId="73" fillId="0" borderId="15" xfId="0" applyFont="1" applyBorder="1" applyAlignment="1">
      <alignment horizontal="center" vertical="center" wrapText="1"/>
    </xf>
    <xf numFmtId="0" fontId="73" fillId="0" borderId="21" xfId="0" applyFont="1" applyBorder="1" applyAlignment="1">
      <alignment horizontal="center" vertical="center" wrapText="1"/>
    </xf>
    <xf numFmtId="0" fontId="73" fillId="0" borderId="22" xfId="0" applyFont="1" applyBorder="1" applyAlignment="1">
      <alignment horizontal="center" vertical="center" wrapText="1"/>
    </xf>
    <xf numFmtId="4" fontId="37" fillId="0" borderId="5" xfId="9" applyNumberFormat="1" applyFont="1" applyBorder="1" applyAlignment="1">
      <alignment horizontal="center" vertical="center" wrapText="1"/>
    </xf>
    <xf numFmtId="4" fontId="37" fillId="0" borderId="8" xfId="9" applyNumberFormat="1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wrapText="1"/>
    </xf>
    <xf numFmtId="4" fontId="34" fillId="0" borderId="0" xfId="0" applyNumberFormat="1" applyFont="1" applyBorder="1" applyAlignment="1">
      <alignment horizontal="center" vertical="center" wrapText="1"/>
    </xf>
    <xf numFmtId="4" fontId="35" fillId="0" borderId="0" xfId="0" applyNumberFormat="1" applyFont="1" applyBorder="1" applyAlignment="1">
      <alignment horizontal="left" vertical="center" wrapText="1"/>
    </xf>
    <xf numFmtId="4" fontId="37" fillId="0" borderId="1" xfId="9" applyNumberFormat="1" applyFont="1" applyBorder="1" applyAlignment="1">
      <alignment horizontal="center" vertical="center" wrapText="1"/>
    </xf>
    <xf numFmtId="4" fontId="37" fillId="0" borderId="9" xfId="9" applyNumberFormat="1" applyFont="1" applyBorder="1" applyAlignment="1">
      <alignment horizontal="center" vertical="center" wrapText="1"/>
    </xf>
    <xf numFmtId="4" fontId="38" fillId="0" borderId="41" xfId="0" applyNumberFormat="1" applyFont="1" applyBorder="1" applyAlignment="1">
      <alignment horizontal="center" vertical="center" wrapText="1"/>
    </xf>
    <xf numFmtId="4" fontId="38" fillId="0" borderId="42" xfId="0" applyNumberFormat="1" applyFont="1" applyBorder="1" applyAlignment="1">
      <alignment horizontal="center" vertical="center" wrapText="1"/>
    </xf>
    <xf numFmtId="4" fontId="39" fillId="0" borderId="38" xfId="9" applyNumberFormat="1" applyFont="1" applyBorder="1" applyAlignment="1">
      <alignment horizontal="center" vertical="center" wrapText="1"/>
    </xf>
    <xf numFmtId="4" fontId="39" fillId="0" borderId="37" xfId="9" applyNumberFormat="1" applyFont="1" applyBorder="1" applyAlignment="1">
      <alignment horizontal="center" vertical="center" wrapText="1"/>
    </xf>
    <xf numFmtId="4" fontId="39" fillId="0" borderId="5" xfId="9" applyNumberFormat="1" applyFont="1" applyBorder="1" applyAlignment="1">
      <alignment horizontal="center" vertical="center" wrapText="1"/>
    </xf>
    <xf numFmtId="4" fontId="39" fillId="0" borderId="8" xfId="9" applyNumberFormat="1" applyFont="1" applyBorder="1" applyAlignment="1">
      <alignment horizontal="center" vertical="center" wrapText="1"/>
    </xf>
    <xf numFmtId="0" fontId="24" fillId="0" borderId="0" xfId="0" applyFont="1" applyAlignment="1">
      <alignment horizontal="right" vertical="center" wrapText="1"/>
    </xf>
  </cellXfs>
  <cellStyles count="461">
    <cellStyle name="20% - Accent1" xfId="12"/>
    <cellStyle name="20% - Accent2" xfId="13"/>
    <cellStyle name="20% - Accent3" xfId="14"/>
    <cellStyle name="20% - Accent4" xfId="15"/>
    <cellStyle name="20% - Accent5" xfId="16"/>
    <cellStyle name="20% - Accent6" xfId="17"/>
    <cellStyle name="20% - Акцент1 2" xfId="18"/>
    <cellStyle name="20% - Акцент1 3" xfId="19"/>
    <cellStyle name="20% - Акцент2 2" xfId="20"/>
    <cellStyle name="20% - Акцент2 3" xfId="21"/>
    <cellStyle name="20% - Акцент3 2" xfId="22"/>
    <cellStyle name="20% - Акцент3 3" xfId="23"/>
    <cellStyle name="20% - Акцент4 2" xfId="24"/>
    <cellStyle name="20% - Акцент4 3" xfId="25"/>
    <cellStyle name="20% - Акцент5 2" xfId="26"/>
    <cellStyle name="20% - Акцент5 3" xfId="27"/>
    <cellStyle name="20% - Акцент6 2" xfId="28"/>
    <cellStyle name="20% - Акцент6 3" xfId="29"/>
    <cellStyle name="40% - Accent1" xfId="30"/>
    <cellStyle name="40% - Accent2" xfId="31"/>
    <cellStyle name="40% - Accent3" xfId="32"/>
    <cellStyle name="40% - Accent4" xfId="33"/>
    <cellStyle name="40% - Accent5" xfId="34"/>
    <cellStyle name="40% - Accent6" xfId="35"/>
    <cellStyle name="40% - Акцент1 2" xfId="36"/>
    <cellStyle name="40% - Акцент1 3" xfId="37"/>
    <cellStyle name="40% - Акцент2 2" xfId="38"/>
    <cellStyle name="40% - Акцент2 3" xfId="39"/>
    <cellStyle name="40% - Акцент3 2" xfId="40"/>
    <cellStyle name="40% - Акцент3 3" xfId="41"/>
    <cellStyle name="40% - Акцент4 2" xfId="42"/>
    <cellStyle name="40% - Акцент4 3" xfId="43"/>
    <cellStyle name="40% - Акцент5 2" xfId="44"/>
    <cellStyle name="40% - Акцент5 3" xfId="45"/>
    <cellStyle name="40% - Акцент6 2" xfId="46"/>
    <cellStyle name="40% - Акцент6 3" xfId="47"/>
    <cellStyle name="60% - Accent1" xfId="48"/>
    <cellStyle name="60% - Accent2" xfId="49"/>
    <cellStyle name="60% - Accent3" xfId="50"/>
    <cellStyle name="60% - Accent4" xfId="51"/>
    <cellStyle name="60% - Accent5" xfId="52"/>
    <cellStyle name="60% - Accent6" xfId="53"/>
    <cellStyle name="60% - Акцент1 2" xfId="54"/>
    <cellStyle name="60% - Акцент1 3" xfId="55"/>
    <cellStyle name="60% - Акцент2 2" xfId="56"/>
    <cellStyle name="60% - Акцент2 3" xfId="57"/>
    <cellStyle name="60% - Акцент3 2" xfId="58"/>
    <cellStyle name="60% - Акцент3 3" xfId="59"/>
    <cellStyle name="60% - Акцент4 2" xfId="60"/>
    <cellStyle name="60% - Акцент4 3" xfId="61"/>
    <cellStyle name="60% - Акцент5 2" xfId="62"/>
    <cellStyle name="60% - Акцент5 3" xfId="63"/>
    <cellStyle name="60% - Акцент6 2" xfId="64"/>
    <cellStyle name="60% - Акцент6 3" xfId="65"/>
    <cellStyle name="Accent1" xfId="66"/>
    <cellStyle name="Accent2" xfId="67"/>
    <cellStyle name="Accent3" xfId="68"/>
    <cellStyle name="Accent4" xfId="69"/>
    <cellStyle name="Accent5" xfId="70"/>
    <cellStyle name="Accent6" xfId="71"/>
    <cellStyle name="Bad" xfId="72"/>
    <cellStyle name="Calculation" xfId="73"/>
    <cellStyle name="Check Cell" xfId="74"/>
    <cellStyle name="Excel Built-in Normal" xfId="2"/>
    <cellStyle name="Excel Built-in Normal 2" xfId="3"/>
    <cellStyle name="Excel Built-in Normal 2 2" xfId="75"/>
    <cellStyle name="Excel Built-in Normal 2 3" xfId="76"/>
    <cellStyle name="Explanatory Text" xfId="77"/>
    <cellStyle name="Good" xfId="78"/>
    <cellStyle name="Heading" xfId="79"/>
    <cellStyle name="Heading 1" xfId="80"/>
    <cellStyle name="Heading 2" xfId="81"/>
    <cellStyle name="Heading 3" xfId="82"/>
    <cellStyle name="Heading 4" xfId="83"/>
    <cellStyle name="Heading1" xfId="84"/>
    <cellStyle name="Input" xfId="85"/>
    <cellStyle name="Linked Cell" xfId="86"/>
    <cellStyle name="Neutral" xfId="87"/>
    <cellStyle name="Normal_Sheet1" xfId="88"/>
    <cellStyle name="Note" xfId="89"/>
    <cellStyle name="Output" xfId="90"/>
    <cellStyle name="Result" xfId="91"/>
    <cellStyle name="Result2" xfId="92"/>
    <cellStyle name="Title" xfId="93"/>
    <cellStyle name="Total" xfId="94"/>
    <cellStyle name="Warning Text" xfId="95"/>
    <cellStyle name="Акцент1 2" xfId="96"/>
    <cellStyle name="Акцент1 3" xfId="97"/>
    <cellStyle name="Акцент2 2" xfId="98"/>
    <cellStyle name="Акцент2 3" xfId="99"/>
    <cellStyle name="Акцент3 2" xfId="100"/>
    <cellStyle name="Акцент3 3" xfId="101"/>
    <cellStyle name="Акцент4 2" xfId="102"/>
    <cellStyle name="Акцент4 3" xfId="103"/>
    <cellStyle name="Акцент5 2" xfId="104"/>
    <cellStyle name="Акцент5 3" xfId="105"/>
    <cellStyle name="Акцент6 2" xfId="106"/>
    <cellStyle name="Акцент6 3" xfId="107"/>
    <cellStyle name="Ввод  2" xfId="108"/>
    <cellStyle name="Ввод  3" xfId="109"/>
    <cellStyle name="Вывод 2" xfId="110"/>
    <cellStyle name="Вывод 3" xfId="111"/>
    <cellStyle name="Вычисление 2" xfId="112"/>
    <cellStyle name="Вычисление 3" xfId="113"/>
    <cellStyle name="Денежный 2" xfId="4"/>
    <cellStyle name="Денежный 3" xfId="10"/>
    <cellStyle name="Заголовок 1 2" xfId="114"/>
    <cellStyle name="Заголовок 1 3" xfId="115"/>
    <cellStyle name="Заголовок 2 2" xfId="116"/>
    <cellStyle name="Заголовок 2 3" xfId="117"/>
    <cellStyle name="Заголовок 3 2" xfId="118"/>
    <cellStyle name="Заголовок 3 3" xfId="119"/>
    <cellStyle name="Заголовок 4 2" xfId="120"/>
    <cellStyle name="Заголовок 4 3" xfId="121"/>
    <cellStyle name="Итог 2" xfId="122"/>
    <cellStyle name="Итог 3" xfId="123"/>
    <cellStyle name="Контрольная ячейка 2" xfId="124"/>
    <cellStyle name="Контрольная ячейка 3" xfId="125"/>
    <cellStyle name="Название 2" xfId="126"/>
    <cellStyle name="Название 3" xfId="127"/>
    <cellStyle name="Нейтральный 2" xfId="11"/>
    <cellStyle name="Нейтральный 3" xfId="128"/>
    <cellStyle name="Обычный" xfId="0" builtinId="0"/>
    <cellStyle name="Обычный 10" xfId="129"/>
    <cellStyle name="Обычный 10 2" xfId="130"/>
    <cellStyle name="Обычный 10 2 2" xfId="131"/>
    <cellStyle name="Обычный 10 2 2 2" xfId="132"/>
    <cellStyle name="Обычный 10 2 3" xfId="133"/>
    <cellStyle name="Обычный 10 3" xfId="134"/>
    <cellStyle name="Обычный 10 3 2" xfId="135"/>
    <cellStyle name="Обычный 10 4" xfId="136"/>
    <cellStyle name="Обычный 11" xfId="137"/>
    <cellStyle name="Обычный 12" xfId="138"/>
    <cellStyle name="Обычный 12 2" xfId="139"/>
    <cellStyle name="Обычный 12 2 2" xfId="140"/>
    <cellStyle name="Обычный 12 3" xfId="141"/>
    <cellStyle name="Обычный 13" xfId="142"/>
    <cellStyle name="Обычный 2" xfId="5"/>
    <cellStyle name="Обычный 2 10" xfId="143"/>
    <cellStyle name="Обычный 2 10 2" xfId="144"/>
    <cellStyle name="Обычный 2 11" xfId="145"/>
    <cellStyle name="Обычный 2 11 2" xfId="146"/>
    <cellStyle name="Обычный 2 12" xfId="147"/>
    <cellStyle name="Обычный 2 12 2" xfId="148"/>
    <cellStyle name="Обычный 2 13" xfId="149"/>
    <cellStyle name="Обычный 2 14" xfId="150"/>
    <cellStyle name="Обычный 2 15" xfId="151"/>
    <cellStyle name="Обычный 2 16" xfId="152"/>
    <cellStyle name="Обычный 2 17" xfId="153"/>
    <cellStyle name="Обычный 2 2" xfId="154"/>
    <cellStyle name="Обычный 2 2 10" xfId="155"/>
    <cellStyle name="Обычный 2 2 11" xfId="156"/>
    <cellStyle name="Обычный 2 2 12" xfId="157"/>
    <cellStyle name="Обычный 2 2 2" xfId="158"/>
    <cellStyle name="Обычный 2 2 2 2" xfId="159"/>
    <cellStyle name="Обычный 2 2 2 2 2" xfId="160"/>
    <cellStyle name="Обычный 2 2 2 2 2 2" xfId="161"/>
    <cellStyle name="Обычный 2 2 2 2 2 2 2" xfId="162"/>
    <cellStyle name="Обычный 2 2 2 2 2 3" xfId="163"/>
    <cellStyle name="Обычный 2 2 2 2 3" xfId="164"/>
    <cellStyle name="Обычный 2 2 2 2 3 2" xfId="165"/>
    <cellStyle name="Обычный 2 2 2 2 4" xfId="166"/>
    <cellStyle name="Обычный 2 2 2 3" xfId="167"/>
    <cellStyle name="Обычный 2 2 2 3 2" xfId="168"/>
    <cellStyle name="Обычный 2 2 2 3 2 2" xfId="169"/>
    <cellStyle name="Обычный 2 2 2 3 3" xfId="170"/>
    <cellStyle name="Обычный 2 2 2 4" xfId="171"/>
    <cellStyle name="Обычный 2 2 2 4 2" xfId="172"/>
    <cellStyle name="Обычный 2 2 2 5" xfId="173"/>
    <cellStyle name="Обычный 2 2 2 6" xfId="174"/>
    <cellStyle name="Обычный 2 2 3" xfId="175"/>
    <cellStyle name="Обычный 2 2 3 2" xfId="176"/>
    <cellStyle name="Обычный 2 2 3 2 2" xfId="177"/>
    <cellStyle name="Обычный 2 2 3 2 2 2" xfId="178"/>
    <cellStyle name="Обычный 2 2 3 2 3" xfId="179"/>
    <cellStyle name="Обычный 2 2 3 3" xfId="180"/>
    <cellStyle name="Обычный 2 2 3 3 2" xfId="181"/>
    <cellStyle name="Обычный 2 2 3 4" xfId="182"/>
    <cellStyle name="Обычный 2 2 4" xfId="183"/>
    <cellStyle name="Обычный 2 2 4 2" xfId="184"/>
    <cellStyle name="Обычный 2 2 4 2 2" xfId="185"/>
    <cellStyle name="Обычный 2 2 4 2 2 2" xfId="186"/>
    <cellStyle name="Обычный 2 2 4 2 3" xfId="187"/>
    <cellStyle name="Обычный 2 2 4 3" xfId="188"/>
    <cellStyle name="Обычный 2 2 4 3 2" xfId="189"/>
    <cellStyle name="Обычный 2 2 4 4" xfId="190"/>
    <cellStyle name="Обычный 2 2 5" xfId="191"/>
    <cellStyle name="Обычный 2 2 5 2" xfId="192"/>
    <cellStyle name="Обычный 2 2 5 2 2" xfId="193"/>
    <cellStyle name="Обычный 2 2 5 2 2 2" xfId="194"/>
    <cellStyle name="Обычный 2 2 5 2 3" xfId="195"/>
    <cellStyle name="Обычный 2 2 5 3" xfId="196"/>
    <cellStyle name="Обычный 2 2 5 3 2" xfId="197"/>
    <cellStyle name="Обычный 2 2 5 4" xfId="198"/>
    <cellStyle name="Обычный 2 2 6" xfId="199"/>
    <cellStyle name="Обычный 2 2 6 2" xfId="200"/>
    <cellStyle name="Обычный 2 2 6 2 2" xfId="201"/>
    <cellStyle name="Обычный 2 2 6 3" xfId="202"/>
    <cellStyle name="Обычный 2 2 7" xfId="203"/>
    <cellStyle name="Обычный 2 2 7 2" xfId="204"/>
    <cellStyle name="Обычный 2 2 7 2 2" xfId="205"/>
    <cellStyle name="Обычный 2 2 7 3" xfId="206"/>
    <cellStyle name="Обычный 2 2 8" xfId="207"/>
    <cellStyle name="Обычный 2 2 8 2" xfId="208"/>
    <cellStyle name="Обычный 2 2 9" xfId="209"/>
    <cellStyle name="Обычный 2 2 9 2" xfId="210"/>
    <cellStyle name="Обычный 2 3" xfId="211"/>
    <cellStyle name="Обычный 2 3 2" xfId="212"/>
    <cellStyle name="Обычный 2 3 2 2" xfId="213"/>
    <cellStyle name="Обычный 2 3 2 2 2" xfId="214"/>
    <cellStyle name="Обычный 2 3 2 3" xfId="215"/>
    <cellStyle name="Обычный 2 3 2 3 2" xfId="216"/>
    <cellStyle name="Обычный 2 3 2 4" xfId="217"/>
    <cellStyle name="Обычный 2 3 3" xfId="218"/>
    <cellStyle name="Обычный 2 3 3 2" xfId="219"/>
    <cellStyle name="Обычный 2 3 3 2 2" xfId="220"/>
    <cellStyle name="Обычный 2 3 3 3" xfId="221"/>
    <cellStyle name="Обычный 2 3 4" xfId="222"/>
    <cellStyle name="Обычный 2 3 4 2" xfId="223"/>
    <cellStyle name="Обычный 2 3 5" xfId="224"/>
    <cellStyle name="Обычный 2 4" xfId="225"/>
    <cellStyle name="Обычный 2 4 2" xfId="226"/>
    <cellStyle name="Обычный 2 4 2 2" xfId="227"/>
    <cellStyle name="Обычный 2 4 2 2 2" xfId="228"/>
    <cellStyle name="Обычный 2 4 2 3" xfId="229"/>
    <cellStyle name="Обычный 2 4 3" xfId="230"/>
    <cellStyle name="Обычный 2 4 4" xfId="231"/>
    <cellStyle name="Обычный 2 5" xfId="232"/>
    <cellStyle name="Обычный 2 5 2" xfId="233"/>
    <cellStyle name="Обычный 2 5 2 2" xfId="234"/>
    <cellStyle name="Обычный 2 5 3" xfId="235"/>
    <cellStyle name="Обычный 2 5 3 2" xfId="236"/>
    <cellStyle name="Обычный 2 5 4" xfId="237"/>
    <cellStyle name="Обычный 2 6" xfId="238"/>
    <cellStyle name="Обычный 2 6 2" xfId="239"/>
    <cellStyle name="Обычный 2 6 2 2" xfId="240"/>
    <cellStyle name="Обычный 2 6 3" xfId="241"/>
    <cellStyle name="Обычный 2 6 3 2" xfId="242"/>
    <cellStyle name="Обычный 2 6 4" xfId="243"/>
    <cellStyle name="Обычный 2 7" xfId="244"/>
    <cellStyle name="Обычный 2 7 2" xfId="245"/>
    <cellStyle name="Обычный 2 7 2 2" xfId="246"/>
    <cellStyle name="Обычный 2 7 3" xfId="247"/>
    <cellStyle name="Обычный 2 7 3 2" xfId="248"/>
    <cellStyle name="Обычный 2 7 4" xfId="249"/>
    <cellStyle name="Обычный 2 7 5" xfId="250"/>
    <cellStyle name="Обычный 2 8" xfId="251"/>
    <cellStyle name="Обычный 2 8 2" xfId="252"/>
    <cellStyle name="Обычный 2 8 2 2" xfId="253"/>
    <cellStyle name="Обычный 2 8 3" xfId="254"/>
    <cellStyle name="Обычный 2 9" xfId="255"/>
    <cellStyle name="Обычный 2 9 2" xfId="256"/>
    <cellStyle name="Обычный 2 9 2 2" xfId="257"/>
    <cellStyle name="Обычный 2 9 3" xfId="258"/>
    <cellStyle name="Обычный 3" xfId="6"/>
    <cellStyle name="Обычный 3 10" xfId="259"/>
    <cellStyle name="Обычный 3 11" xfId="260"/>
    <cellStyle name="Обычный 3 12" xfId="261"/>
    <cellStyle name="Обычный 3 2" xfId="262"/>
    <cellStyle name="Обычный 3 2 2" xfId="263"/>
    <cellStyle name="Обычный 3 2 2 2" xfId="264"/>
    <cellStyle name="Обычный 3 2 2 2 2" xfId="265"/>
    <cellStyle name="Обычный 3 2 2 3" xfId="266"/>
    <cellStyle name="Обычный 3 2 3" xfId="267"/>
    <cellStyle name="Обычный 3 2 3 2" xfId="268"/>
    <cellStyle name="Обычный 3 2 3 2 2" xfId="269"/>
    <cellStyle name="Обычный 3 2 3 3" xfId="270"/>
    <cellStyle name="Обычный 3 2 4" xfId="271"/>
    <cellStyle name="Обычный 3 2 4 2" xfId="272"/>
    <cellStyle name="Обычный 3 2 5" xfId="273"/>
    <cellStyle name="Обычный 3 2 5 2" xfId="274"/>
    <cellStyle name="Обычный 3 2 6" xfId="275"/>
    <cellStyle name="Обычный 3 3" xfId="276"/>
    <cellStyle name="Обычный 3 3 2" xfId="277"/>
    <cellStyle name="Обычный 3 3 2 2" xfId="278"/>
    <cellStyle name="Обычный 3 3 2 2 2" xfId="279"/>
    <cellStyle name="Обычный 3 3 2 3" xfId="280"/>
    <cellStyle name="Обычный 3 3 3" xfId="281"/>
    <cellStyle name="Обычный 3 3 3 2" xfId="282"/>
    <cellStyle name="Обычный 3 4" xfId="283"/>
    <cellStyle name="Обычный 3 4 2" xfId="284"/>
    <cellStyle name="Обычный 3 4 2 2" xfId="285"/>
    <cellStyle name="Обычный 3 4 2 2 2" xfId="286"/>
    <cellStyle name="Обычный 3 4 2 3" xfId="287"/>
    <cellStyle name="Обычный 3 4 3" xfId="288"/>
    <cellStyle name="Обычный 3 4 3 2" xfId="289"/>
    <cellStyle name="Обычный 3 4 4" xfId="290"/>
    <cellStyle name="Обычный 3 5" xfId="291"/>
    <cellStyle name="Обычный 3 5 2" xfId="292"/>
    <cellStyle name="Обычный 3 5 2 2" xfId="293"/>
    <cellStyle name="Обычный 3 5 3" xfId="294"/>
    <cellStyle name="Обычный 3 6" xfId="295"/>
    <cellStyle name="Обычный 3 6 2" xfId="296"/>
    <cellStyle name="Обычный 3 6 2 2" xfId="297"/>
    <cellStyle name="Обычный 3 6 3" xfId="298"/>
    <cellStyle name="Обычный 3 7" xfId="299"/>
    <cellStyle name="Обычный 3 7 2" xfId="300"/>
    <cellStyle name="Обычный 3 8" xfId="301"/>
    <cellStyle name="Обычный 3 8 2" xfId="302"/>
    <cellStyle name="Обычный 3 9" xfId="303"/>
    <cellStyle name="Обычный 3 9 2" xfId="304"/>
    <cellStyle name="Обычный 4" xfId="7"/>
    <cellStyle name="Обычный 4 2" xfId="305"/>
    <cellStyle name="Обычный 4 2 2" xfId="306"/>
    <cellStyle name="Обычный 4 2 2 2" xfId="307"/>
    <cellStyle name="Обычный 4 2 2 2 2" xfId="308"/>
    <cellStyle name="Обычный 4 2 2 3" xfId="309"/>
    <cellStyle name="Обычный 4 2 3" xfId="310"/>
    <cellStyle name="Обычный 4 2 3 2" xfId="311"/>
    <cellStyle name="Обычный 4 2 4" xfId="312"/>
    <cellStyle name="Обычный 4 3" xfId="313"/>
    <cellStyle name="Обычный 4 3 2" xfId="314"/>
    <cellStyle name="Обычный 4 3 2 2" xfId="315"/>
    <cellStyle name="Обычный 4 3 3" xfId="316"/>
    <cellStyle name="Обычный 4 4" xfId="317"/>
    <cellStyle name="Обычный 4 4 2" xfId="318"/>
    <cellStyle name="Обычный 4 4 2 2" xfId="319"/>
    <cellStyle name="Обычный 4 4 3" xfId="320"/>
    <cellStyle name="Обычный 4 5" xfId="321"/>
    <cellStyle name="Обычный 4 5 2" xfId="322"/>
    <cellStyle name="Обычный 4 6" xfId="323"/>
    <cellStyle name="Обычный 4 6 2" xfId="324"/>
    <cellStyle name="Обычный 4 7" xfId="325"/>
    <cellStyle name="Обычный 4 8" xfId="326"/>
    <cellStyle name="Обычный 4 9" xfId="327"/>
    <cellStyle name="Обычный 5" xfId="8"/>
    <cellStyle name="Обычный 5 2" xfId="328"/>
    <cellStyle name="Обычный 5 3" xfId="329"/>
    <cellStyle name="Обычный 5 4" xfId="330"/>
    <cellStyle name="Обычный 6" xfId="331"/>
    <cellStyle name="Обычный 6 2" xfId="332"/>
    <cellStyle name="Обычный 6 2 2" xfId="333"/>
    <cellStyle name="Обычный 6 2 2 2" xfId="334"/>
    <cellStyle name="Обычный 6 2 2 2 2" xfId="335"/>
    <cellStyle name="Обычный 6 2 2 3" xfId="336"/>
    <cellStyle name="Обычный 6 2 3" xfId="337"/>
    <cellStyle name="Обычный 6 2 3 2" xfId="338"/>
    <cellStyle name="Обычный 6 2 3 2 2" xfId="339"/>
    <cellStyle name="Обычный 6 2 3 3" xfId="340"/>
    <cellStyle name="Обычный 6 2 4" xfId="341"/>
    <cellStyle name="Обычный 6 2 4 2" xfId="342"/>
    <cellStyle name="Обычный 6 2 5" xfId="343"/>
    <cellStyle name="Обычный 6 3" xfId="344"/>
    <cellStyle name="Обычный 6 3 2" xfId="345"/>
    <cellStyle name="Обычный 6 3 2 2" xfId="346"/>
    <cellStyle name="Обычный 6 3 3" xfId="347"/>
    <cellStyle name="Обычный 6 4" xfId="348"/>
    <cellStyle name="Обычный 6 4 2" xfId="349"/>
    <cellStyle name="Обычный 6 5" xfId="350"/>
    <cellStyle name="Обычный 6 5 2" xfId="351"/>
    <cellStyle name="Обычный 6 6" xfId="352"/>
    <cellStyle name="Обычный 7" xfId="353"/>
    <cellStyle name="Обычный 8" xfId="354"/>
    <cellStyle name="Обычный 8 2" xfId="355"/>
    <cellStyle name="Обычный 8 2 2" xfId="356"/>
    <cellStyle name="Обычный 8 2 2 2" xfId="357"/>
    <cellStyle name="Обычный 8 2 3" xfId="358"/>
    <cellStyle name="Обычный 8 3" xfId="359"/>
    <cellStyle name="Обычный 8 3 2" xfId="360"/>
    <cellStyle name="Обычный 8 4" xfId="361"/>
    <cellStyle name="Обычный 9" xfId="362"/>
    <cellStyle name="Обычный_Поликлиника нормативы 18062002г" xfId="9"/>
    <cellStyle name="Плохой 2" xfId="363"/>
    <cellStyle name="Плохой 3" xfId="364"/>
    <cellStyle name="Пояснение 2" xfId="365"/>
    <cellStyle name="Пояснение 3" xfId="366"/>
    <cellStyle name="Примечание 2" xfId="367"/>
    <cellStyle name="Примечание 2 2" xfId="368"/>
    <cellStyle name="Примечание 2 2 2" xfId="369"/>
    <cellStyle name="Примечание 3" xfId="370"/>
    <cellStyle name="Процентный 2" xfId="371"/>
    <cellStyle name="Связанная ячейка 2" xfId="372"/>
    <cellStyle name="Связанная ячейка 3" xfId="373"/>
    <cellStyle name="Текст предупреждения 2" xfId="374"/>
    <cellStyle name="Текст предупреждения 3" xfId="375"/>
    <cellStyle name="Финансовый" xfId="1" builtinId="3"/>
    <cellStyle name="Финансовый 2" xfId="376"/>
    <cellStyle name="Финансовый 2 10" xfId="377"/>
    <cellStyle name="Финансовый 2 2" xfId="378"/>
    <cellStyle name="Финансовый 2 2 2" xfId="379"/>
    <cellStyle name="Финансовый 2 2 2 2" xfId="380"/>
    <cellStyle name="Финансовый 2 2 2 2 2" xfId="381"/>
    <cellStyle name="Финансовый 2 2 2 3" xfId="382"/>
    <cellStyle name="Финансовый 2 2 3" xfId="383"/>
    <cellStyle name="Финансовый 2 3" xfId="384"/>
    <cellStyle name="Финансовый 2 3 2" xfId="385"/>
    <cellStyle name="Финансовый 2 3 2 2" xfId="386"/>
    <cellStyle name="Финансовый 2 3 2 2 2" xfId="387"/>
    <cellStyle name="Финансовый 2 3 2 3" xfId="388"/>
    <cellStyle name="Финансовый 2 3 3" xfId="389"/>
    <cellStyle name="Финансовый 2 3 3 2" xfId="390"/>
    <cellStyle name="Финансовый 2 3 4" xfId="391"/>
    <cellStyle name="Финансовый 2 3 4 2" xfId="392"/>
    <cellStyle name="Финансовый 2 3 5" xfId="393"/>
    <cellStyle name="Финансовый 2 4" xfId="394"/>
    <cellStyle name="Финансовый 2 4 2" xfId="395"/>
    <cellStyle name="Финансовый 2 4 2 2" xfId="396"/>
    <cellStyle name="Финансовый 2 4 3" xfId="397"/>
    <cellStyle name="Финансовый 2 4 3 2" xfId="398"/>
    <cellStyle name="Финансовый 2 4 4" xfId="399"/>
    <cellStyle name="Финансовый 2 5" xfId="400"/>
    <cellStyle name="Финансовый 2 5 2" xfId="401"/>
    <cellStyle name="Финансовый 2 5 2 2" xfId="402"/>
    <cellStyle name="Финансовый 2 5 3" xfId="403"/>
    <cellStyle name="Финансовый 2 6" xfId="404"/>
    <cellStyle name="Финансовый 2 6 2" xfId="405"/>
    <cellStyle name="Финансовый 2 7" xfId="406"/>
    <cellStyle name="Финансовый 2 7 2" xfId="407"/>
    <cellStyle name="Финансовый 2 8" xfId="408"/>
    <cellStyle name="Финансовый 2 8 2" xfId="409"/>
    <cellStyle name="Финансовый 2 9" xfId="410"/>
    <cellStyle name="Финансовый 3" xfId="411"/>
    <cellStyle name="Финансовый 3 2" xfId="412"/>
    <cellStyle name="Финансовый 3 2 2" xfId="413"/>
    <cellStyle name="Финансовый 3 2 2 2" xfId="414"/>
    <cellStyle name="Финансовый 3 2 2 2 2" xfId="415"/>
    <cellStyle name="Финансовый 3 2 2 3" xfId="416"/>
    <cellStyle name="Финансовый 3 2 3" xfId="417"/>
    <cellStyle name="Финансовый 3 2 3 2" xfId="418"/>
    <cellStyle name="Финансовый 3 2 3 2 2" xfId="419"/>
    <cellStyle name="Финансовый 3 2 3 3" xfId="420"/>
    <cellStyle name="Финансовый 3 2 4" xfId="421"/>
    <cellStyle name="Финансовый 3 2 4 2" xfId="422"/>
    <cellStyle name="Финансовый 3 2 5" xfId="423"/>
    <cellStyle name="Финансовый 3 2 5 2" xfId="424"/>
    <cellStyle name="Финансовый 3 2 6" xfId="425"/>
    <cellStyle name="Финансовый 3 3" xfId="426"/>
    <cellStyle name="Финансовый 3 3 2" xfId="427"/>
    <cellStyle name="Финансовый 3 3 2 2" xfId="428"/>
    <cellStyle name="Финансовый 3 3 2 2 2" xfId="429"/>
    <cellStyle name="Финансовый 3 3 2 3" xfId="430"/>
    <cellStyle name="Финансовый 3 3 3" xfId="431"/>
    <cellStyle name="Финансовый 3 3 3 2" xfId="432"/>
    <cellStyle name="Финансовый 3 3 4" xfId="433"/>
    <cellStyle name="Финансовый 3 3 4 2" xfId="434"/>
    <cellStyle name="Финансовый 3 3 5" xfId="435"/>
    <cellStyle name="Финансовый 3 4" xfId="436"/>
    <cellStyle name="Финансовый 3 4 2" xfId="437"/>
    <cellStyle name="Финансовый 3 4 2 2" xfId="438"/>
    <cellStyle name="Финансовый 3 4 3" xfId="439"/>
    <cellStyle name="Финансовый 3 5" xfId="440"/>
    <cellStyle name="Финансовый 3 5 2" xfId="441"/>
    <cellStyle name="Финансовый 3 6" xfId="442"/>
    <cellStyle name="Финансовый 3 6 2" xfId="443"/>
    <cellStyle name="Финансовый 3 7" xfId="444"/>
    <cellStyle name="Финансовый 3 7 2" xfId="445"/>
    <cellStyle name="Финансовый 3 8" xfId="446"/>
    <cellStyle name="Финансовый 3 9" xfId="447"/>
    <cellStyle name="Финансовый 4" xfId="448"/>
    <cellStyle name="Финансовый 5" xfId="449"/>
    <cellStyle name="Финансовый 6" xfId="450"/>
    <cellStyle name="Финансовый 6 2" xfId="451"/>
    <cellStyle name="Финансовый 6 2 2" xfId="452"/>
    <cellStyle name="Финансовый 6 2 2 2" xfId="453"/>
    <cellStyle name="Финансовый 6 2 3" xfId="454"/>
    <cellStyle name="Финансовый 6 3" xfId="455"/>
    <cellStyle name="Финансовый 6 3 2" xfId="456"/>
    <cellStyle name="Финансовый 6 4" xfId="457"/>
    <cellStyle name="Финансовый 7" xfId="458"/>
    <cellStyle name="Хороший 2" xfId="459"/>
    <cellStyle name="Хороший 3" xfId="460"/>
  </cellStyles>
  <dxfs count="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I64"/>
  <sheetViews>
    <sheetView tabSelected="1" view="pageBreakPreview" zoomScale="60" zoomScaleNormal="60" workbookViewId="0">
      <selection activeCell="O5" sqref="O5"/>
    </sheetView>
  </sheetViews>
  <sheetFormatPr defaultColWidth="9.28515625" defaultRowHeight="15.75" x14ac:dyDescent="0.25"/>
  <cols>
    <col min="1" max="1" width="30.7109375" style="1" customWidth="1"/>
    <col min="2" max="2" width="35.140625" style="1" customWidth="1"/>
    <col min="3" max="3" width="30.28515625" style="1" customWidth="1"/>
    <col min="4" max="5" width="20.7109375" customWidth="1"/>
    <col min="6" max="6" width="10.5703125" customWidth="1"/>
    <col min="7" max="7" width="12.28515625" customWidth="1"/>
    <col min="8" max="8" width="14.5703125" customWidth="1"/>
    <col min="9" max="9" width="19.85546875" customWidth="1"/>
    <col min="10" max="222" width="9.140625" customWidth="1"/>
    <col min="223" max="223" width="34" customWidth="1"/>
    <col min="224" max="224" width="11.28515625" customWidth="1"/>
    <col min="225" max="225" width="11" customWidth="1"/>
    <col min="226" max="232" width="9.140625" customWidth="1"/>
    <col min="233" max="234" width="10.7109375" customWidth="1"/>
    <col min="235" max="235" width="9.140625" customWidth="1"/>
    <col min="236" max="236" width="11.5703125" customWidth="1"/>
    <col min="237" max="237" width="13.7109375" customWidth="1"/>
  </cols>
  <sheetData>
    <row r="1" spans="1:9" ht="87" customHeight="1" x14ac:dyDescent="0.25">
      <c r="G1" s="516" t="s">
        <v>350</v>
      </c>
      <c r="H1" s="516"/>
      <c r="I1" s="516"/>
    </row>
    <row r="2" spans="1:9" ht="44.45" customHeight="1" x14ac:dyDescent="0.3">
      <c r="B2" s="349" t="s">
        <v>0</v>
      </c>
      <c r="C2" s="349"/>
      <c r="D2" s="349"/>
      <c r="E2" s="349"/>
      <c r="F2" s="349"/>
      <c r="G2" s="349"/>
      <c r="H2" s="349"/>
      <c r="I2" s="349"/>
    </row>
    <row r="3" spans="1:9" ht="24.6" customHeight="1" thickBot="1" x14ac:dyDescent="0.3">
      <c r="A3" s="2"/>
      <c r="B3" s="350" t="s">
        <v>1</v>
      </c>
      <c r="C3" s="350"/>
      <c r="D3" s="350"/>
      <c r="E3" s="350"/>
      <c r="F3" s="350"/>
      <c r="G3" s="350"/>
      <c r="H3" s="350"/>
      <c r="I3" s="350"/>
    </row>
    <row r="4" spans="1:9" ht="24.6" customHeight="1" x14ac:dyDescent="0.25">
      <c r="A4" s="351" t="s">
        <v>2</v>
      </c>
      <c r="B4" s="354" t="s">
        <v>3</v>
      </c>
      <c r="C4" s="357" t="s">
        <v>4</v>
      </c>
      <c r="D4" s="360" t="s">
        <v>5</v>
      </c>
      <c r="E4" s="363" t="s">
        <v>6</v>
      </c>
      <c r="F4" s="363"/>
      <c r="G4" s="363"/>
      <c r="H4" s="363"/>
      <c r="I4" s="364"/>
    </row>
    <row r="5" spans="1:9" ht="52.9" customHeight="1" x14ac:dyDescent="0.25">
      <c r="A5" s="352"/>
      <c r="B5" s="355"/>
      <c r="C5" s="358"/>
      <c r="D5" s="361"/>
      <c r="E5" s="361" t="s">
        <v>7</v>
      </c>
      <c r="F5" s="361" t="s">
        <v>8</v>
      </c>
      <c r="G5" s="361"/>
      <c r="H5" s="361"/>
      <c r="I5" s="365" t="s">
        <v>9</v>
      </c>
    </row>
    <row r="6" spans="1:9" ht="55.9" customHeight="1" thickBot="1" x14ac:dyDescent="0.3">
      <c r="A6" s="353"/>
      <c r="B6" s="356"/>
      <c r="C6" s="359"/>
      <c r="D6" s="362"/>
      <c r="E6" s="362"/>
      <c r="F6" s="3" t="s">
        <v>12</v>
      </c>
      <c r="G6" s="3" t="s">
        <v>13</v>
      </c>
      <c r="H6" s="3" t="s">
        <v>14</v>
      </c>
      <c r="I6" s="366"/>
    </row>
    <row r="7" spans="1:9" ht="31.15" customHeight="1" x14ac:dyDescent="0.25">
      <c r="A7" s="343" t="s">
        <v>18</v>
      </c>
      <c r="B7" s="5" t="s">
        <v>19</v>
      </c>
      <c r="C7" s="6" t="s">
        <v>20</v>
      </c>
      <c r="D7" s="7">
        <v>6225</v>
      </c>
      <c r="E7" s="7">
        <v>0</v>
      </c>
      <c r="F7" s="8">
        <v>0</v>
      </c>
      <c r="G7" s="7">
        <v>0</v>
      </c>
      <c r="H7" s="7">
        <v>0</v>
      </c>
      <c r="I7" s="7">
        <v>0</v>
      </c>
    </row>
    <row r="8" spans="1:9" ht="34.15" customHeight="1" x14ac:dyDescent="0.25">
      <c r="A8" s="343"/>
      <c r="B8" s="10" t="s">
        <v>21</v>
      </c>
      <c r="C8" s="11" t="s">
        <v>20</v>
      </c>
      <c r="D8" s="7">
        <v>1960</v>
      </c>
      <c r="E8" s="7">
        <v>0</v>
      </c>
      <c r="F8" s="8">
        <v>0</v>
      </c>
      <c r="G8" s="7">
        <v>0</v>
      </c>
      <c r="H8" s="7">
        <v>0</v>
      </c>
      <c r="I8" s="7">
        <v>0</v>
      </c>
    </row>
    <row r="9" spans="1:9" ht="34.15" customHeight="1" x14ac:dyDescent="0.25">
      <c r="A9" s="343"/>
      <c r="B9" s="12" t="s">
        <v>22</v>
      </c>
      <c r="C9" s="11" t="s">
        <v>20</v>
      </c>
      <c r="D9" s="7">
        <v>0</v>
      </c>
      <c r="E9" s="7">
        <v>0</v>
      </c>
      <c r="F9" s="8">
        <v>0</v>
      </c>
      <c r="G9" s="7">
        <v>0</v>
      </c>
      <c r="H9" s="7">
        <v>0</v>
      </c>
      <c r="I9" s="7">
        <v>0</v>
      </c>
    </row>
    <row r="10" spans="1:9" ht="26.45" customHeight="1" x14ac:dyDescent="0.25">
      <c r="A10" s="344"/>
      <c r="B10" s="10" t="s">
        <v>23</v>
      </c>
      <c r="C10" s="11" t="s">
        <v>24</v>
      </c>
      <c r="D10" s="7">
        <v>11685</v>
      </c>
      <c r="E10" s="7">
        <v>0</v>
      </c>
      <c r="F10" s="8">
        <v>0</v>
      </c>
      <c r="G10" s="7">
        <v>0</v>
      </c>
      <c r="H10" s="7">
        <v>0</v>
      </c>
      <c r="I10" s="7">
        <v>30</v>
      </c>
    </row>
    <row r="11" spans="1:9" ht="32.450000000000003" customHeight="1" x14ac:dyDescent="0.25">
      <c r="A11" s="10" t="s">
        <v>25</v>
      </c>
      <c r="B11" s="10" t="s">
        <v>26</v>
      </c>
      <c r="C11" s="11" t="s">
        <v>20</v>
      </c>
      <c r="D11" s="7">
        <v>372</v>
      </c>
      <c r="E11" s="7">
        <v>0</v>
      </c>
      <c r="F11" s="8">
        <v>0</v>
      </c>
      <c r="G11" s="7">
        <v>0</v>
      </c>
      <c r="H11" s="7">
        <v>0</v>
      </c>
      <c r="I11" s="7">
        <v>0</v>
      </c>
    </row>
    <row r="12" spans="1:9" x14ac:dyDescent="0.25">
      <c r="A12" s="10" t="s">
        <v>27</v>
      </c>
      <c r="B12" s="10" t="s">
        <v>28</v>
      </c>
      <c r="C12" s="11" t="s">
        <v>27</v>
      </c>
      <c r="D12" s="7">
        <v>2269</v>
      </c>
      <c r="E12" s="7">
        <v>2</v>
      </c>
      <c r="F12" s="8">
        <v>0</v>
      </c>
      <c r="G12" s="7">
        <v>0</v>
      </c>
      <c r="H12" s="7">
        <v>0</v>
      </c>
      <c r="I12" s="7">
        <v>258</v>
      </c>
    </row>
    <row r="13" spans="1:9" x14ac:dyDescent="0.25">
      <c r="A13" s="10" t="s">
        <v>29</v>
      </c>
      <c r="B13" s="10" t="s">
        <v>30</v>
      </c>
      <c r="C13" s="11" t="s">
        <v>29</v>
      </c>
      <c r="D13" s="7">
        <v>881</v>
      </c>
      <c r="E13" s="7">
        <v>568</v>
      </c>
      <c r="F13" s="8">
        <v>0</v>
      </c>
      <c r="G13" s="7">
        <v>0</v>
      </c>
      <c r="H13" s="7">
        <v>0</v>
      </c>
      <c r="I13" s="7">
        <v>100</v>
      </c>
    </row>
    <row r="14" spans="1:9" x14ac:dyDescent="0.25">
      <c r="A14" s="10" t="s">
        <v>31</v>
      </c>
      <c r="B14" s="10" t="s">
        <v>32</v>
      </c>
      <c r="C14" s="11" t="s">
        <v>20</v>
      </c>
      <c r="D14" s="7">
        <v>779</v>
      </c>
      <c r="E14" s="7">
        <v>0</v>
      </c>
      <c r="F14" s="8">
        <v>0</v>
      </c>
      <c r="G14" s="7">
        <v>0</v>
      </c>
      <c r="H14" s="7">
        <v>0</v>
      </c>
      <c r="I14" s="7">
        <v>0</v>
      </c>
    </row>
    <row r="15" spans="1:9" x14ac:dyDescent="0.25">
      <c r="A15" s="13" t="s">
        <v>33</v>
      </c>
      <c r="B15" s="13" t="s">
        <v>34</v>
      </c>
      <c r="C15" s="14" t="s">
        <v>20</v>
      </c>
      <c r="D15" s="7">
        <v>710</v>
      </c>
      <c r="E15" s="7">
        <v>0</v>
      </c>
      <c r="F15" s="8">
        <v>0</v>
      </c>
      <c r="G15" s="7">
        <v>0</v>
      </c>
      <c r="H15" s="7">
        <v>0</v>
      </c>
      <c r="I15" s="7">
        <v>0</v>
      </c>
    </row>
    <row r="16" spans="1:9" ht="31.5" x14ac:dyDescent="0.25">
      <c r="A16" s="10" t="s">
        <v>35</v>
      </c>
      <c r="B16" s="10" t="s">
        <v>36</v>
      </c>
      <c r="C16" s="11" t="s">
        <v>37</v>
      </c>
      <c r="D16" s="7">
        <v>481</v>
      </c>
      <c r="E16" s="7">
        <v>0</v>
      </c>
      <c r="F16" s="8">
        <v>0</v>
      </c>
      <c r="G16" s="7">
        <v>0</v>
      </c>
      <c r="H16" s="7">
        <v>0</v>
      </c>
      <c r="I16" s="7">
        <v>3</v>
      </c>
    </row>
    <row r="17" spans="1:9" x14ac:dyDescent="0.25">
      <c r="A17" s="10" t="s">
        <v>38</v>
      </c>
      <c r="B17" s="10" t="s">
        <v>39</v>
      </c>
      <c r="C17" s="11" t="s">
        <v>40</v>
      </c>
      <c r="D17" s="7">
        <v>380</v>
      </c>
      <c r="E17" s="7">
        <v>380</v>
      </c>
      <c r="F17" s="8">
        <v>0</v>
      </c>
      <c r="G17" s="7">
        <v>0</v>
      </c>
      <c r="H17" s="7">
        <v>0</v>
      </c>
      <c r="I17" s="7">
        <v>60</v>
      </c>
    </row>
    <row r="18" spans="1:9" ht="24.6" customHeight="1" x14ac:dyDescent="0.25">
      <c r="A18" s="10" t="s">
        <v>41</v>
      </c>
      <c r="B18" s="10" t="s">
        <v>42</v>
      </c>
      <c r="C18" s="11"/>
      <c r="D18" s="7">
        <v>803</v>
      </c>
      <c r="E18" s="7">
        <v>0</v>
      </c>
      <c r="F18" s="8">
        <v>0</v>
      </c>
      <c r="G18" s="7">
        <v>0</v>
      </c>
      <c r="H18" s="7">
        <v>0</v>
      </c>
      <c r="I18" s="7">
        <v>13</v>
      </c>
    </row>
    <row r="19" spans="1:9" ht="35.450000000000003" customHeight="1" x14ac:dyDescent="0.25">
      <c r="A19" s="345" t="s">
        <v>43</v>
      </c>
      <c r="B19" s="345" t="s">
        <v>44</v>
      </c>
      <c r="C19" s="11" t="s">
        <v>45</v>
      </c>
      <c r="D19" s="8">
        <v>2254</v>
      </c>
      <c r="E19" s="7">
        <v>0</v>
      </c>
      <c r="F19" s="8">
        <v>0</v>
      </c>
      <c r="G19" s="7">
        <v>0</v>
      </c>
      <c r="H19" s="7">
        <v>0</v>
      </c>
      <c r="I19" s="7">
        <v>19</v>
      </c>
    </row>
    <row r="20" spans="1:9" ht="31.5" x14ac:dyDescent="0.25">
      <c r="A20" s="346"/>
      <c r="B20" s="346"/>
      <c r="C20" s="11" t="s">
        <v>46</v>
      </c>
      <c r="D20" s="7">
        <v>0</v>
      </c>
      <c r="E20" s="7">
        <v>0</v>
      </c>
      <c r="F20" s="8">
        <v>0</v>
      </c>
      <c r="G20" s="7">
        <v>0</v>
      </c>
      <c r="H20" s="7">
        <v>0</v>
      </c>
      <c r="I20" s="7">
        <v>0</v>
      </c>
    </row>
    <row r="21" spans="1:9" x14ac:dyDescent="0.25">
      <c r="A21" s="10" t="s">
        <v>47</v>
      </c>
      <c r="B21" s="10" t="s">
        <v>48</v>
      </c>
      <c r="C21" s="11" t="s">
        <v>49</v>
      </c>
      <c r="D21" s="7">
        <v>429</v>
      </c>
      <c r="E21" s="7">
        <v>0</v>
      </c>
      <c r="F21" s="8">
        <v>0</v>
      </c>
      <c r="G21" s="7">
        <v>0</v>
      </c>
      <c r="H21" s="7">
        <v>0</v>
      </c>
      <c r="I21" s="7">
        <v>15</v>
      </c>
    </row>
    <row r="22" spans="1:9" ht="16.149999999999999" customHeight="1" x14ac:dyDescent="0.25">
      <c r="A22" s="13" t="s">
        <v>50</v>
      </c>
      <c r="B22" s="13" t="s">
        <v>51</v>
      </c>
      <c r="C22" s="14" t="s">
        <v>20</v>
      </c>
      <c r="D22" s="7">
        <v>13892</v>
      </c>
      <c r="E22" s="7">
        <v>0</v>
      </c>
      <c r="F22" s="8">
        <v>0</v>
      </c>
      <c r="G22" s="7">
        <v>0</v>
      </c>
      <c r="H22" s="7">
        <v>0</v>
      </c>
      <c r="I22" s="7">
        <v>0</v>
      </c>
    </row>
    <row r="23" spans="1:9" ht="16.149999999999999" customHeight="1" x14ac:dyDescent="0.25">
      <c r="A23" s="347" t="s">
        <v>52</v>
      </c>
      <c r="B23" s="10" t="s">
        <v>53</v>
      </c>
      <c r="C23" s="11" t="s">
        <v>20</v>
      </c>
      <c r="D23" s="7">
        <v>5406</v>
      </c>
      <c r="E23" s="7">
        <v>0</v>
      </c>
      <c r="F23" s="8">
        <v>0</v>
      </c>
      <c r="G23" s="7">
        <v>0</v>
      </c>
      <c r="H23" s="7">
        <v>0</v>
      </c>
      <c r="I23" s="7">
        <v>695</v>
      </c>
    </row>
    <row r="24" spans="1:9" ht="43.9" customHeight="1" x14ac:dyDescent="0.25">
      <c r="A24" s="348"/>
      <c r="B24" s="15" t="s">
        <v>54</v>
      </c>
      <c r="C24" s="16" t="s">
        <v>37</v>
      </c>
      <c r="D24" s="7">
        <v>4436</v>
      </c>
      <c r="E24" s="7">
        <v>0</v>
      </c>
      <c r="F24" s="8">
        <v>0</v>
      </c>
      <c r="G24" s="7">
        <v>0</v>
      </c>
      <c r="H24" s="7">
        <v>0</v>
      </c>
      <c r="I24" s="7">
        <v>1843</v>
      </c>
    </row>
    <row r="25" spans="1:9" ht="31.5" x14ac:dyDescent="0.25">
      <c r="A25" s="10" t="s">
        <v>55</v>
      </c>
      <c r="B25" s="10" t="s">
        <v>56</v>
      </c>
      <c r="C25" s="16" t="s">
        <v>45</v>
      </c>
      <c r="D25" s="7">
        <v>803</v>
      </c>
      <c r="E25" s="7">
        <v>2</v>
      </c>
      <c r="F25" s="8">
        <v>0</v>
      </c>
      <c r="G25" s="7">
        <v>0</v>
      </c>
      <c r="H25" s="7">
        <v>0</v>
      </c>
      <c r="I25" s="7">
        <v>18</v>
      </c>
    </row>
    <row r="26" spans="1:9" x14ac:dyDescent="0.25">
      <c r="A26" s="347" t="s">
        <v>57</v>
      </c>
      <c r="B26" s="10" t="s">
        <v>58</v>
      </c>
      <c r="C26" s="11" t="s">
        <v>20</v>
      </c>
      <c r="D26" s="17">
        <v>4285</v>
      </c>
      <c r="E26" s="17">
        <v>0</v>
      </c>
      <c r="F26" s="17">
        <v>4285</v>
      </c>
      <c r="G26" s="17">
        <v>3214</v>
      </c>
      <c r="H26" s="17">
        <v>1071</v>
      </c>
      <c r="I26" s="17">
        <v>0</v>
      </c>
    </row>
    <row r="27" spans="1:9" x14ac:dyDescent="0.25">
      <c r="A27" s="371"/>
      <c r="B27" s="12" t="s">
        <v>59</v>
      </c>
      <c r="C27" s="11" t="s">
        <v>20</v>
      </c>
      <c r="D27" s="7">
        <v>989</v>
      </c>
      <c r="E27" s="7">
        <v>0</v>
      </c>
      <c r="F27" s="8">
        <v>989</v>
      </c>
      <c r="G27" s="7">
        <v>989</v>
      </c>
      <c r="H27" s="7">
        <v>0</v>
      </c>
      <c r="I27" s="7">
        <v>0</v>
      </c>
    </row>
    <row r="28" spans="1:9" ht="83.45" customHeight="1" x14ac:dyDescent="0.25">
      <c r="A28" s="371"/>
      <c r="B28" s="12" t="s">
        <v>60</v>
      </c>
      <c r="C28" s="11" t="s">
        <v>20</v>
      </c>
      <c r="D28" s="7">
        <v>2326</v>
      </c>
      <c r="E28" s="7">
        <v>0</v>
      </c>
      <c r="F28" s="8">
        <v>2326</v>
      </c>
      <c r="G28" s="7">
        <v>1255</v>
      </c>
      <c r="H28" s="7">
        <v>1071</v>
      </c>
      <c r="I28" s="7">
        <v>0</v>
      </c>
    </row>
    <row r="29" spans="1:9" ht="78.75" x14ac:dyDescent="0.25">
      <c r="A29" s="348"/>
      <c r="B29" s="12" t="s">
        <v>61</v>
      </c>
      <c r="C29" s="11" t="s">
        <v>20</v>
      </c>
      <c r="D29" s="7">
        <v>970</v>
      </c>
      <c r="E29" s="7">
        <v>0</v>
      </c>
      <c r="F29" s="8">
        <v>970</v>
      </c>
      <c r="G29" s="7">
        <v>970</v>
      </c>
      <c r="H29" s="7">
        <v>0</v>
      </c>
      <c r="I29" s="7">
        <v>0</v>
      </c>
    </row>
    <row r="30" spans="1:9" ht="31.5" x14ac:dyDescent="0.25">
      <c r="A30" s="372" t="s">
        <v>62</v>
      </c>
      <c r="B30" s="10" t="s">
        <v>63</v>
      </c>
      <c r="C30" s="11" t="s">
        <v>37</v>
      </c>
      <c r="D30" s="7">
        <v>6025</v>
      </c>
      <c r="E30" s="7">
        <v>0</v>
      </c>
      <c r="F30" s="8">
        <v>0</v>
      </c>
      <c r="G30" s="7">
        <v>0</v>
      </c>
      <c r="H30" s="7">
        <v>0</v>
      </c>
      <c r="I30" s="7">
        <v>0</v>
      </c>
    </row>
    <row r="31" spans="1:9" ht="47.25" x14ac:dyDescent="0.25">
      <c r="A31" s="372"/>
      <c r="B31" s="10" t="s">
        <v>64</v>
      </c>
      <c r="C31" s="11" t="s">
        <v>37</v>
      </c>
      <c r="D31" s="7">
        <v>4959</v>
      </c>
      <c r="E31" s="7">
        <v>0</v>
      </c>
      <c r="F31" s="8">
        <v>0</v>
      </c>
      <c r="G31" s="7">
        <v>0</v>
      </c>
      <c r="H31" s="7">
        <v>0</v>
      </c>
      <c r="I31" s="7">
        <v>5</v>
      </c>
    </row>
    <row r="32" spans="1:9" x14ac:dyDescent="0.25">
      <c r="A32" s="372"/>
      <c r="B32" s="18" t="s">
        <v>65</v>
      </c>
      <c r="C32" s="11" t="s">
        <v>20</v>
      </c>
      <c r="D32" s="7">
        <v>547</v>
      </c>
      <c r="E32" s="7">
        <v>0</v>
      </c>
      <c r="F32" s="8">
        <v>0</v>
      </c>
      <c r="G32" s="7">
        <v>0</v>
      </c>
      <c r="H32" s="7">
        <v>0</v>
      </c>
      <c r="I32" s="7">
        <v>0</v>
      </c>
    </row>
    <row r="33" spans="1:9" x14ac:dyDescent="0.25">
      <c r="A33" s="345" t="s">
        <v>66</v>
      </c>
      <c r="B33" s="345" t="s">
        <v>67</v>
      </c>
      <c r="C33" s="11" t="s">
        <v>66</v>
      </c>
      <c r="D33" s="7">
        <v>1841</v>
      </c>
      <c r="E33" s="7">
        <v>0</v>
      </c>
      <c r="F33" s="8">
        <v>0</v>
      </c>
      <c r="G33" s="7">
        <v>0</v>
      </c>
      <c r="H33" s="7">
        <v>0</v>
      </c>
      <c r="I33" s="7">
        <v>245</v>
      </c>
    </row>
    <row r="34" spans="1:9" ht="31.5" x14ac:dyDescent="0.25">
      <c r="A34" s="373"/>
      <c r="B34" s="373"/>
      <c r="C34" s="11" t="s">
        <v>37</v>
      </c>
      <c r="D34" s="7">
        <v>0</v>
      </c>
      <c r="E34" s="7">
        <v>0</v>
      </c>
      <c r="F34" s="8">
        <v>0</v>
      </c>
      <c r="G34" s="7">
        <v>0</v>
      </c>
      <c r="H34" s="7">
        <v>0</v>
      </c>
      <c r="I34" s="7">
        <v>0</v>
      </c>
    </row>
    <row r="35" spans="1:9" x14ac:dyDescent="0.25">
      <c r="A35" s="346"/>
      <c r="B35" s="346"/>
      <c r="C35" s="11" t="s">
        <v>68</v>
      </c>
      <c r="D35" s="7">
        <v>0</v>
      </c>
      <c r="E35" s="7">
        <v>0</v>
      </c>
      <c r="F35" s="8">
        <v>0</v>
      </c>
      <c r="G35" s="7">
        <v>0</v>
      </c>
      <c r="H35" s="7">
        <v>0</v>
      </c>
      <c r="I35" s="7">
        <v>0</v>
      </c>
    </row>
    <row r="36" spans="1:9" ht="31.5" x14ac:dyDescent="0.25">
      <c r="A36" s="19" t="s">
        <v>69</v>
      </c>
      <c r="B36" s="20" t="s">
        <v>70</v>
      </c>
      <c r="C36" s="21" t="s">
        <v>69</v>
      </c>
      <c r="D36" s="7">
        <v>1260</v>
      </c>
      <c r="E36" s="7">
        <v>0</v>
      </c>
      <c r="F36" s="8">
        <v>0</v>
      </c>
      <c r="G36" s="7">
        <v>0</v>
      </c>
      <c r="H36" s="7">
        <v>0</v>
      </c>
      <c r="I36" s="7">
        <v>18</v>
      </c>
    </row>
    <row r="37" spans="1:9" ht="16.149999999999999" customHeight="1" x14ac:dyDescent="0.25">
      <c r="A37" s="10" t="s">
        <v>71</v>
      </c>
      <c r="B37" s="10" t="s">
        <v>72</v>
      </c>
      <c r="C37" s="11" t="s">
        <v>20</v>
      </c>
      <c r="D37" s="7">
        <v>1148</v>
      </c>
      <c r="E37" s="7">
        <v>0</v>
      </c>
      <c r="F37" s="8">
        <v>0</v>
      </c>
      <c r="G37" s="7">
        <v>0</v>
      </c>
      <c r="H37" s="7">
        <v>0</v>
      </c>
      <c r="I37" s="7">
        <v>0</v>
      </c>
    </row>
    <row r="38" spans="1:9" x14ac:dyDescent="0.25">
      <c r="A38" s="22" t="s">
        <v>40</v>
      </c>
      <c r="B38" s="22" t="s">
        <v>73</v>
      </c>
      <c r="C38" s="14" t="s">
        <v>40</v>
      </c>
      <c r="D38" s="7">
        <v>8508</v>
      </c>
      <c r="E38" s="7">
        <v>7114</v>
      </c>
      <c r="F38" s="8">
        <v>0</v>
      </c>
      <c r="G38" s="7">
        <v>0</v>
      </c>
      <c r="H38" s="7">
        <v>0</v>
      </c>
      <c r="I38" s="7">
        <v>291</v>
      </c>
    </row>
    <row r="39" spans="1:9" x14ac:dyDescent="0.25">
      <c r="A39" s="13" t="s">
        <v>74</v>
      </c>
      <c r="B39" s="13" t="s">
        <v>75</v>
      </c>
      <c r="C39" s="14" t="s">
        <v>74</v>
      </c>
      <c r="D39" s="7">
        <v>3954</v>
      </c>
      <c r="E39" s="7">
        <v>0</v>
      </c>
      <c r="F39" s="8">
        <v>0</v>
      </c>
      <c r="G39" s="7">
        <v>0</v>
      </c>
      <c r="H39" s="7">
        <v>0</v>
      </c>
      <c r="I39" s="7">
        <v>96</v>
      </c>
    </row>
    <row r="40" spans="1:9" x14ac:dyDescent="0.25">
      <c r="A40" s="10" t="s">
        <v>76</v>
      </c>
      <c r="B40" s="10" t="s">
        <v>77</v>
      </c>
      <c r="C40" s="11" t="s">
        <v>76</v>
      </c>
      <c r="D40" s="7">
        <v>6517</v>
      </c>
      <c r="E40" s="7">
        <v>0</v>
      </c>
      <c r="F40" s="8">
        <v>0</v>
      </c>
      <c r="G40" s="7">
        <v>0</v>
      </c>
      <c r="H40" s="7">
        <v>0</v>
      </c>
      <c r="I40" s="7">
        <v>574</v>
      </c>
    </row>
    <row r="41" spans="1:9" x14ac:dyDescent="0.25">
      <c r="A41" s="10" t="s">
        <v>49</v>
      </c>
      <c r="B41" s="10" t="s">
        <v>78</v>
      </c>
      <c r="C41" s="11" t="s">
        <v>49</v>
      </c>
      <c r="D41" s="7">
        <v>5506</v>
      </c>
      <c r="E41" s="7">
        <v>0</v>
      </c>
      <c r="F41" s="8">
        <v>0</v>
      </c>
      <c r="G41" s="7">
        <v>0</v>
      </c>
      <c r="H41" s="7">
        <v>0</v>
      </c>
      <c r="I41" s="7">
        <v>5</v>
      </c>
    </row>
    <row r="42" spans="1:9" x14ac:dyDescent="0.25">
      <c r="A42" s="10" t="s">
        <v>79</v>
      </c>
      <c r="B42" s="10" t="s">
        <v>80</v>
      </c>
      <c r="C42" s="11" t="s">
        <v>20</v>
      </c>
      <c r="D42" s="7">
        <v>2302</v>
      </c>
      <c r="E42" s="7">
        <v>0</v>
      </c>
      <c r="F42" s="8">
        <v>0</v>
      </c>
      <c r="G42" s="7">
        <v>0</v>
      </c>
      <c r="H42" s="7">
        <v>0</v>
      </c>
      <c r="I42" s="7">
        <v>0</v>
      </c>
    </row>
    <row r="43" spans="1:9" x14ac:dyDescent="0.25">
      <c r="A43" s="10" t="s">
        <v>81</v>
      </c>
      <c r="B43" s="10" t="s">
        <v>82</v>
      </c>
      <c r="C43" s="11" t="s">
        <v>20</v>
      </c>
      <c r="D43" s="7">
        <v>1070</v>
      </c>
      <c r="E43" s="7">
        <v>1070</v>
      </c>
      <c r="F43" s="8">
        <v>0</v>
      </c>
      <c r="G43" s="7">
        <v>0</v>
      </c>
      <c r="H43" s="7">
        <v>0</v>
      </c>
      <c r="I43" s="7">
        <v>225</v>
      </c>
    </row>
    <row r="44" spans="1:9" x14ac:dyDescent="0.25">
      <c r="A44" s="10" t="s">
        <v>83</v>
      </c>
      <c r="B44" s="10" t="s">
        <v>84</v>
      </c>
      <c r="C44" s="11" t="s">
        <v>83</v>
      </c>
      <c r="D44" s="7">
        <v>919</v>
      </c>
      <c r="E44" s="7">
        <v>0</v>
      </c>
      <c r="F44" s="8">
        <v>0</v>
      </c>
      <c r="G44" s="7">
        <v>0</v>
      </c>
      <c r="H44" s="7">
        <v>0</v>
      </c>
      <c r="I44" s="7">
        <v>40</v>
      </c>
    </row>
    <row r="45" spans="1:9" ht="31.5" x14ac:dyDescent="0.25">
      <c r="A45" s="374" t="s">
        <v>37</v>
      </c>
      <c r="B45" s="10" t="s">
        <v>85</v>
      </c>
      <c r="C45" s="11" t="s">
        <v>37</v>
      </c>
      <c r="D45" s="7">
        <v>608</v>
      </c>
      <c r="E45" s="7">
        <v>0</v>
      </c>
      <c r="F45" s="8">
        <v>0</v>
      </c>
      <c r="G45" s="7">
        <v>0</v>
      </c>
      <c r="H45" s="7">
        <v>0</v>
      </c>
      <c r="I45" s="7">
        <v>210</v>
      </c>
    </row>
    <row r="46" spans="1:9" ht="31.5" x14ac:dyDescent="0.25">
      <c r="A46" s="374"/>
      <c r="B46" s="10" t="s">
        <v>86</v>
      </c>
      <c r="C46" s="11" t="s">
        <v>37</v>
      </c>
      <c r="D46" s="7">
        <v>845</v>
      </c>
      <c r="E46" s="7">
        <v>0</v>
      </c>
      <c r="F46" s="8">
        <v>0</v>
      </c>
      <c r="G46" s="7">
        <v>0</v>
      </c>
      <c r="H46" s="7">
        <v>0</v>
      </c>
      <c r="I46" s="7">
        <v>0</v>
      </c>
    </row>
    <row r="47" spans="1:9" x14ac:dyDescent="0.25">
      <c r="A47" s="10" t="s">
        <v>87</v>
      </c>
      <c r="B47" s="10" t="s">
        <v>88</v>
      </c>
      <c r="C47" s="11" t="s">
        <v>20</v>
      </c>
      <c r="D47" s="7">
        <v>15589</v>
      </c>
      <c r="E47" s="7">
        <v>0</v>
      </c>
      <c r="F47" s="8">
        <v>0</v>
      </c>
      <c r="G47" s="7">
        <v>0</v>
      </c>
      <c r="H47" s="7">
        <v>0</v>
      </c>
      <c r="I47" s="7">
        <v>0</v>
      </c>
    </row>
    <row r="48" spans="1:9" x14ac:dyDescent="0.25">
      <c r="A48" s="10" t="s">
        <v>89</v>
      </c>
      <c r="B48" s="10" t="s">
        <v>90</v>
      </c>
      <c r="C48" s="11" t="s">
        <v>89</v>
      </c>
      <c r="D48" s="7">
        <v>433</v>
      </c>
      <c r="E48" s="7">
        <v>5</v>
      </c>
      <c r="F48" s="8">
        <v>0</v>
      </c>
      <c r="G48" s="7">
        <v>0</v>
      </c>
      <c r="H48" s="7">
        <v>0</v>
      </c>
      <c r="I48" s="7">
        <v>15</v>
      </c>
    </row>
    <row r="49" spans="1:9" x14ac:dyDescent="0.25">
      <c r="A49" s="375" t="s">
        <v>91</v>
      </c>
      <c r="B49" s="376" t="s">
        <v>92</v>
      </c>
      <c r="C49" s="11" t="s">
        <v>68</v>
      </c>
      <c r="D49" s="7">
        <v>0</v>
      </c>
      <c r="E49" s="7">
        <v>0</v>
      </c>
      <c r="F49" s="8">
        <v>0</v>
      </c>
      <c r="G49" s="7">
        <v>0</v>
      </c>
      <c r="H49" s="7">
        <v>0</v>
      </c>
      <c r="I49" s="7">
        <v>0</v>
      </c>
    </row>
    <row r="50" spans="1:9" ht="15" customHeight="1" x14ac:dyDescent="0.25">
      <c r="A50" s="375"/>
      <c r="B50" s="377"/>
      <c r="C50" s="11" t="s">
        <v>66</v>
      </c>
      <c r="D50" s="7">
        <v>6985</v>
      </c>
      <c r="E50" s="7">
        <v>0</v>
      </c>
      <c r="F50" s="8">
        <v>0</v>
      </c>
      <c r="G50" s="7">
        <v>0</v>
      </c>
      <c r="H50" s="7">
        <v>0</v>
      </c>
      <c r="I50" s="7">
        <v>656</v>
      </c>
    </row>
    <row r="51" spans="1:9" ht="18" customHeight="1" x14ac:dyDescent="0.25">
      <c r="A51" s="375"/>
      <c r="B51" s="23" t="s">
        <v>93</v>
      </c>
      <c r="C51" s="11" t="s">
        <v>68</v>
      </c>
      <c r="D51" s="7">
        <v>1830</v>
      </c>
      <c r="E51" s="7">
        <v>0</v>
      </c>
      <c r="F51" s="8">
        <v>0</v>
      </c>
      <c r="G51" s="7">
        <v>0</v>
      </c>
      <c r="H51" s="7">
        <v>0</v>
      </c>
      <c r="I51" s="7">
        <v>250</v>
      </c>
    </row>
    <row r="52" spans="1:9" x14ac:dyDescent="0.25">
      <c r="A52" s="10" t="s">
        <v>94</v>
      </c>
      <c r="B52" s="10" t="s">
        <v>95</v>
      </c>
      <c r="C52" s="24" t="s">
        <v>94</v>
      </c>
      <c r="D52" s="7">
        <v>4490</v>
      </c>
      <c r="E52" s="7">
        <v>10</v>
      </c>
      <c r="F52" s="8">
        <v>0</v>
      </c>
      <c r="G52" s="7">
        <v>0</v>
      </c>
      <c r="H52" s="7">
        <v>0</v>
      </c>
      <c r="I52" s="7">
        <v>409</v>
      </c>
    </row>
    <row r="53" spans="1:9" ht="31.5" x14ac:dyDescent="0.25">
      <c r="A53" s="22" t="s">
        <v>96</v>
      </c>
      <c r="B53" s="13" t="s">
        <v>97</v>
      </c>
      <c r="C53" s="16" t="s">
        <v>45</v>
      </c>
      <c r="D53" s="7">
        <v>15059</v>
      </c>
      <c r="E53" s="7">
        <v>0</v>
      </c>
      <c r="F53" s="8">
        <v>0</v>
      </c>
      <c r="G53" s="7">
        <v>0</v>
      </c>
      <c r="H53" s="7">
        <v>0</v>
      </c>
      <c r="I53" s="7">
        <v>19</v>
      </c>
    </row>
    <row r="54" spans="1:9" ht="19.899999999999999" customHeight="1" x14ac:dyDescent="0.25">
      <c r="A54" s="10" t="s">
        <v>98</v>
      </c>
      <c r="B54" s="10" t="s">
        <v>99</v>
      </c>
      <c r="C54" s="11" t="s">
        <v>100</v>
      </c>
      <c r="D54" s="7">
        <v>139</v>
      </c>
      <c r="E54" s="7">
        <v>0</v>
      </c>
      <c r="F54" s="8">
        <v>0</v>
      </c>
      <c r="G54" s="7">
        <v>0</v>
      </c>
      <c r="H54" s="7">
        <v>0</v>
      </c>
      <c r="I54" s="7">
        <v>20</v>
      </c>
    </row>
    <row r="55" spans="1:9" ht="19.899999999999999" customHeight="1" x14ac:dyDescent="0.25">
      <c r="A55" s="10" t="s">
        <v>101</v>
      </c>
      <c r="B55" s="10" t="s">
        <v>102</v>
      </c>
      <c r="C55" s="11" t="s">
        <v>101</v>
      </c>
      <c r="D55" s="7">
        <v>834</v>
      </c>
      <c r="E55" s="7">
        <v>0</v>
      </c>
      <c r="F55" s="8">
        <v>0</v>
      </c>
      <c r="G55" s="7">
        <v>0</v>
      </c>
      <c r="H55" s="7">
        <v>0</v>
      </c>
      <c r="I55" s="7">
        <v>0</v>
      </c>
    </row>
    <row r="56" spans="1:9" x14ac:dyDescent="0.25">
      <c r="A56" s="10" t="s">
        <v>103</v>
      </c>
      <c r="B56" s="10" t="s">
        <v>104</v>
      </c>
      <c r="C56" s="25" t="s">
        <v>103</v>
      </c>
      <c r="D56" s="7">
        <v>1516</v>
      </c>
      <c r="E56" s="7">
        <v>0</v>
      </c>
      <c r="F56" s="8">
        <v>0</v>
      </c>
      <c r="G56" s="7">
        <v>0</v>
      </c>
      <c r="H56" s="7">
        <v>0</v>
      </c>
      <c r="I56" s="7">
        <v>2</v>
      </c>
    </row>
    <row r="57" spans="1:9" ht="31.15" customHeight="1" x14ac:dyDescent="0.25">
      <c r="A57" s="367" t="s">
        <v>105</v>
      </c>
      <c r="B57" s="368"/>
      <c r="C57" s="26"/>
      <c r="D57" s="27">
        <v>150934</v>
      </c>
      <c r="E57" s="27">
        <v>9151</v>
      </c>
      <c r="F57" s="27">
        <v>4285</v>
      </c>
      <c r="G57" s="27">
        <v>3214</v>
      </c>
      <c r="H57" s="27">
        <v>1071</v>
      </c>
      <c r="I57" s="27">
        <v>6134</v>
      </c>
    </row>
    <row r="58" spans="1:9" ht="32.450000000000003" customHeight="1" x14ac:dyDescent="0.3">
      <c r="A58" s="367" t="s">
        <v>106</v>
      </c>
      <c r="B58" s="368"/>
      <c r="C58" s="30"/>
      <c r="D58" s="31">
        <v>6000</v>
      </c>
      <c r="E58" s="32"/>
      <c r="F58" s="32"/>
      <c r="G58" s="32"/>
      <c r="H58" s="32"/>
      <c r="I58" s="32"/>
    </row>
    <row r="59" spans="1:9" ht="25.9" customHeight="1" x14ac:dyDescent="0.25">
      <c r="A59" s="369" t="s">
        <v>107</v>
      </c>
      <c r="B59" s="370"/>
      <c r="C59" s="34"/>
      <c r="D59" s="35">
        <v>156934</v>
      </c>
      <c r="E59" s="35">
        <v>9151</v>
      </c>
      <c r="F59" s="35">
        <v>4285</v>
      </c>
      <c r="G59" s="35">
        <v>3214</v>
      </c>
      <c r="H59" s="35">
        <v>1071</v>
      </c>
      <c r="I59" s="35">
        <v>6134</v>
      </c>
    </row>
    <row r="60" spans="1:9" x14ac:dyDescent="0.25">
      <c r="B60" s="36"/>
      <c r="C60" s="36"/>
    </row>
    <row r="61" spans="1:9" x14ac:dyDescent="0.25">
      <c r="B61" s="36"/>
      <c r="C61" s="36"/>
    </row>
    <row r="62" spans="1:9" x14ac:dyDescent="0.25">
      <c r="B62" s="36"/>
      <c r="C62" s="36"/>
    </row>
    <row r="63" spans="1:9" x14ac:dyDescent="0.25">
      <c r="A63" s="37"/>
      <c r="B63" s="36"/>
      <c r="C63" s="36"/>
    </row>
    <row r="64" spans="1:9" x14ac:dyDescent="0.25">
      <c r="A64" s="37"/>
      <c r="B64" s="38"/>
      <c r="C64" s="38"/>
    </row>
  </sheetData>
  <mergeCells count="25">
    <mergeCell ref="G1:I1"/>
    <mergeCell ref="A57:B57"/>
    <mergeCell ref="A58:B58"/>
    <mergeCell ref="A59:B59"/>
    <mergeCell ref="A26:A29"/>
    <mergeCell ref="A30:A32"/>
    <mergeCell ref="A33:A35"/>
    <mergeCell ref="B33:B35"/>
    <mergeCell ref="A45:A46"/>
    <mergeCell ref="A49:A51"/>
    <mergeCell ref="B49:B50"/>
    <mergeCell ref="A7:A10"/>
    <mergeCell ref="A19:A20"/>
    <mergeCell ref="B19:B20"/>
    <mergeCell ref="A23:A24"/>
    <mergeCell ref="B2:I2"/>
    <mergeCell ref="B3:I3"/>
    <mergeCell ref="A4:A6"/>
    <mergeCell ref="B4:B6"/>
    <mergeCell ref="C4:C6"/>
    <mergeCell ref="D4:D6"/>
    <mergeCell ref="E4:I4"/>
    <mergeCell ref="E5:E6"/>
    <mergeCell ref="F5:H5"/>
    <mergeCell ref="I5:I6"/>
  </mergeCells>
  <pageMargins left="0.7" right="0.2" top="0.75" bottom="0.75" header="0.3" footer="0.3"/>
  <pageSetup paperSize="9" scale="44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N72"/>
  <sheetViews>
    <sheetView zoomScale="80" zoomScaleNormal="80" workbookViewId="0">
      <selection activeCell="A70" sqref="A70"/>
    </sheetView>
  </sheetViews>
  <sheetFormatPr defaultColWidth="8.85546875" defaultRowHeight="15" x14ac:dyDescent="0.25"/>
  <cols>
    <col min="1" max="1" width="48.140625" style="67" customWidth="1"/>
    <col min="2" max="2" width="10.7109375" style="142" customWidth="1"/>
    <col min="3" max="3" width="24.42578125" style="142" customWidth="1"/>
    <col min="4" max="4" width="21.5703125" style="142" customWidth="1"/>
    <col min="5" max="5" width="12" style="142" customWidth="1"/>
    <col min="6" max="6" width="16.5703125" style="142" customWidth="1"/>
    <col min="7" max="7" width="16.42578125" style="67" customWidth="1"/>
    <col min="8" max="8" width="16.140625" style="67" customWidth="1"/>
    <col min="9" max="9" width="12.85546875" style="67" customWidth="1"/>
    <col min="10" max="10" width="14" style="67" customWidth="1"/>
    <col min="11" max="244" width="8.85546875" style="67"/>
    <col min="245" max="245" width="34" style="67" customWidth="1"/>
    <col min="246" max="246" width="11.28515625" style="67" customWidth="1"/>
    <col min="247" max="247" width="11" style="67" customWidth="1"/>
    <col min="248" max="254" width="8.85546875" style="67"/>
    <col min="255" max="256" width="10.7109375" style="67" customWidth="1"/>
    <col min="257" max="257" width="8.85546875" style="67"/>
    <col min="258" max="258" width="11.5703125" style="67" customWidth="1"/>
    <col min="259" max="259" width="13.7109375" style="67" customWidth="1"/>
    <col min="260" max="263" width="9.28515625" style="67" customWidth="1"/>
    <col min="264" max="500" width="8.85546875" style="67"/>
    <col min="501" max="501" width="34" style="67" customWidth="1"/>
    <col min="502" max="502" width="11.28515625" style="67" customWidth="1"/>
    <col min="503" max="503" width="11" style="67" customWidth="1"/>
    <col min="504" max="510" width="8.85546875" style="67"/>
    <col min="511" max="512" width="10.7109375" style="67" customWidth="1"/>
    <col min="513" max="513" width="8.85546875" style="67"/>
    <col min="514" max="514" width="11.5703125" style="67" customWidth="1"/>
    <col min="515" max="515" width="13.7109375" style="67" customWidth="1"/>
    <col min="516" max="519" width="9.28515625" style="67" customWidth="1"/>
    <col min="520" max="756" width="8.85546875" style="67"/>
    <col min="757" max="757" width="34" style="67" customWidth="1"/>
    <col min="758" max="758" width="11.28515625" style="67" customWidth="1"/>
    <col min="759" max="759" width="11" style="67" customWidth="1"/>
    <col min="760" max="766" width="8.85546875" style="67"/>
    <col min="767" max="768" width="10.7109375" style="67" customWidth="1"/>
    <col min="769" max="769" width="8.85546875" style="67"/>
    <col min="770" max="770" width="11.5703125" style="67" customWidth="1"/>
    <col min="771" max="771" width="13.7109375" style="67" customWidth="1"/>
    <col min="772" max="775" width="9.28515625" style="67" customWidth="1"/>
    <col min="776" max="1012" width="8.85546875" style="67"/>
    <col min="1013" max="1013" width="34" style="67" customWidth="1"/>
    <col min="1014" max="1014" width="11.28515625" style="67" customWidth="1"/>
    <col min="1015" max="1015" width="11" style="67" customWidth="1"/>
    <col min="1016" max="1022" width="8.85546875" style="67"/>
    <col min="1023" max="1024" width="10.7109375" style="67" customWidth="1"/>
    <col min="1025" max="1025" width="8.85546875" style="67"/>
    <col min="1026" max="1026" width="11.5703125" style="67" customWidth="1"/>
    <col min="1027" max="1027" width="13.7109375" style="67" customWidth="1"/>
    <col min="1028" max="1031" width="9.28515625" style="67" customWidth="1"/>
    <col min="1032" max="1268" width="8.85546875" style="67"/>
    <col min="1269" max="1269" width="34" style="67" customWidth="1"/>
    <col min="1270" max="1270" width="11.28515625" style="67" customWidth="1"/>
    <col min="1271" max="1271" width="11" style="67" customWidth="1"/>
    <col min="1272" max="1278" width="8.85546875" style="67"/>
    <col min="1279" max="1280" width="10.7109375" style="67" customWidth="1"/>
    <col min="1281" max="1281" width="8.85546875" style="67"/>
    <col min="1282" max="1282" width="11.5703125" style="67" customWidth="1"/>
    <col min="1283" max="1283" width="13.7109375" style="67" customWidth="1"/>
    <col min="1284" max="1287" width="9.28515625" style="67" customWidth="1"/>
    <col min="1288" max="1524" width="8.85546875" style="67"/>
    <col min="1525" max="1525" width="34" style="67" customWidth="1"/>
    <col min="1526" max="1526" width="11.28515625" style="67" customWidth="1"/>
    <col min="1527" max="1527" width="11" style="67" customWidth="1"/>
    <col min="1528" max="1534" width="8.85546875" style="67"/>
    <col min="1535" max="1536" width="10.7109375" style="67" customWidth="1"/>
    <col min="1537" max="1537" width="8.85546875" style="67"/>
    <col min="1538" max="1538" width="11.5703125" style="67" customWidth="1"/>
    <col min="1539" max="1539" width="13.7109375" style="67" customWidth="1"/>
    <col min="1540" max="1543" width="9.28515625" style="67" customWidth="1"/>
    <col min="1544" max="1780" width="8.85546875" style="67"/>
    <col min="1781" max="1781" width="34" style="67" customWidth="1"/>
    <col min="1782" max="1782" width="11.28515625" style="67" customWidth="1"/>
    <col min="1783" max="1783" width="11" style="67" customWidth="1"/>
    <col min="1784" max="1790" width="8.85546875" style="67"/>
    <col min="1791" max="1792" width="10.7109375" style="67" customWidth="1"/>
    <col min="1793" max="1793" width="8.85546875" style="67"/>
    <col min="1794" max="1794" width="11.5703125" style="67" customWidth="1"/>
    <col min="1795" max="1795" width="13.7109375" style="67" customWidth="1"/>
    <col min="1796" max="1799" width="9.28515625" style="67" customWidth="1"/>
    <col min="1800" max="2036" width="8.85546875" style="67"/>
    <col min="2037" max="2037" width="34" style="67" customWidth="1"/>
    <col min="2038" max="2038" width="11.28515625" style="67" customWidth="1"/>
    <col min="2039" max="2039" width="11" style="67" customWidth="1"/>
    <col min="2040" max="2046" width="8.85546875" style="67"/>
    <col min="2047" max="2048" width="10.7109375" style="67" customWidth="1"/>
    <col min="2049" max="2049" width="8.85546875" style="67"/>
    <col min="2050" max="2050" width="11.5703125" style="67" customWidth="1"/>
    <col min="2051" max="2051" width="13.7109375" style="67" customWidth="1"/>
    <col min="2052" max="2055" width="9.28515625" style="67" customWidth="1"/>
    <col min="2056" max="2292" width="8.85546875" style="67"/>
    <col min="2293" max="2293" width="34" style="67" customWidth="1"/>
    <col min="2294" max="2294" width="11.28515625" style="67" customWidth="1"/>
    <col min="2295" max="2295" width="11" style="67" customWidth="1"/>
    <col min="2296" max="2302" width="8.85546875" style="67"/>
    <col min="2303" max="2304" width="10.7109375" style="67" customWidth="1"/>
    <col min="2305" max="2305" width="8.85546875" style="67"/>
    <col min="2306" max="2306" width="11.5703125" style="67" customWidth="1"/>
    <col min="2307" max="2307" width="13.7109375" style="67" customWidth="1"/>
    <col min="2308" max="2311" width="9.28515625" style="67" customWidth="1"/>
    <col min="2312" max="2548" width="8.85546875" style="67"/>
    <col min="2549" max="2549" width="34" style="67" customWidth="1"/>
    <col min="2550" max="2550" width="11.28515625" style="67" customWidth="1"/>
    <col min="2551" max="2551" width="11" style="67" customWidth="1"/>
    <col min="2552" max="2558" width="8.85546875" style="67"/>
    <col min="2559" max="2560" width="10.7109375" style="67" customWidth="1"/>
    <col min="2561" max="2561" width="8.85546875" style="67"/>
    <col min="2562" max="2562" width="11.5703125" style="67" customWidth="1"/>
    <col min="2563" max="2563" width="13.7109375" style="67" customWidth="1"/>
    <col min="2564" max="2567" width="9.28515625" style="67" customWidth="1"/>
    <col min="2568" max="2804" width="8.85546875" style="67"/>
    <col min="2805" max="2805" width="34" style="67" customWidth="1"/>
    <col min="2806" max="2806" width="11.28515625" style="67" customWidth="1"/>
    <col min="2807" max="2807" width="11" style="67" customWidth="1"/>
    <col min="2808" max="2814" width="8.85546875" style="67"/>
    <col min="2815" max="2816" width="10.7109375" style="67" customWidth="1"/>
    <col min="2817" max="2817" width="8.85546875" style="67"/>
    <col min="2818" max="2818" width="11.5703125" style="67" customWidth="1"/>
    <col min="2819" max="2819" width="13.7109375" style="67" customWidth="1"/>
    <col min="2820" max="2823" width="9.28515625" style="67" customWidth="1"/>
    <col min="2824" max="3060" width="8.85546875" style="67"/>
    <col min="3061" max="3061" width="34" style="67" customWidth="1"/>
    <col min="3062" max="3062" width="11.28515625" style="67" customWidth="1"/>
    <col min="3063" max="3063" width="11" style="67" customWidth="1"/>
    <col min="3064" max="3070" width="8.85546875" style="67"/>
    <col min="3071" max="3072" width="10.7109375" style="67" customWidth="1"/>
    <col min="3073" max="3073" width="8.85546875" style="67"/>
    <col min="3074" max="3074" width="11.5703125" style="67" customWidth="1"/>
    <col min="3075" max="3075" width="13.7109375" style="67" customWidth="1"/>
    <col min="3076" max="3079" width="9.28515625" style="67" customWidth="1"/>
    <col min="3080" max="3316" width="8.85546875" style="67"/>
    <col min="3317" max="3317" width="34" style="67" customWidth="1"/>
    <col min="3318" max="3318" width="11.28515625" style="67" customWidth="1"/>
    <col min="3319" max="3319" width="11" style="67" customWidth="1"/>
    <col min="3320" max="3326" width="8.85546875" style="67"/>
    <col min="3327" max="3328" width="10.7109375" style="67" customWidth="1"/>
    <col min="3329" max="3329" width="8.85546875" style="67"/>
    <col min="3330" max="3330" width="11.5703125" style="67" customWidth="1"/>
    <col min="3331" max="3331" width="13.7109375" style="67" customWidth="1"/>
    <col min="3332" max="3335" width="9.28515625" style="67" customWidth="1"/>
    <col min="3336" max="3572" width="8.85546875" style="67"/>
    <col min="3573" max="3573" width="34" style="67" customWidth="1"/>
    <col min="3574" max="3574" width="11.28515625" style="67" customWidth="1"/>
    <col min="3575" max="3575" width="11" style="67" customWidth="1"/>
    <col min="3576" max="3582" width="8.85546875" style="67"/>
    <col min="3583" max="3584" width="10.7109375" style="67" customWidth="1"/>
    <col min="3585" max="3585" width="8.85546875" style="67"/>
    <col min="3586" max="3586" width="11.5703125" style="67" customWidth="1"/>
    <col min="3587" max="3587" width="13.7109375" style="67" customWidth="1"/>
    <col min="3588" max="3591" width="9.28515625" style="67" customWidth="1"/>
    <col min="3592" max="3828" width="8.85546875" style="67"/>
    <col min="3829" max="3829" width="34" style="67" customWidth="1"/>
    <col min="3830" max="3830" width="11.28515625" style="67" customWidth="1"/>
    <col min="3831" max="3831" width="11" style="67" customWidth="1"/>
    <col min="3832" max="3838" width="8.85546875" style="67"/>
    <col min="3839" max="3840" width="10.7109375" style="67" customWidth="1"/>
    <col min="3841" max="3841" width="8.85546875" style="67"/>
    <col min="3842" max="3842" width="11.5703125" style="67" customWidth="1"/>
    <col min="3843" max="3843" width="13.7109375" style="67" customWidth="1"/>
    <col min="3844" max="3847" width="9.28515625" style="67" customWidth="1"/>
    <col min="3848" max="4084" width="8.85546875" style="67"/>
    <col min="4085" max="4085" width="34" style="67" customWidth="1"/>
    <col min="4086" max="4086" width="11.28515625" style="67" customWidth="1"/>
    <col min="4087" max="4087" width="11" style="67" customWidth="1"/>
    <col min="4088" max="4094" width="8.85546875" style="67"/>
    <col min="4095" max="4096" width="10.7109375" style="67" customWidth="1"/>
    <col min="4097" max="4097" width="8.85546875" style="67"/>
    <col min="4098" max="4098" width="11.5703125" style="67" customWidth="1"/>
    <col min="4099" max="4099" width="13.7109375" style="67" customWidth="1"/>
    <col min="4100" max="4103" width="9.28515625" style="67" customWidth="1"/>
    <col min="4104" max="4340" width="8.85546875" style="67"/>
    <col min="4341" max="4341" width="34" style="67" customWidth="1"/>
    <col min="4342" max="4342" width="11.28515625" style="67" customWidth="1"/>
    <col min="4343" max="4343" width="11" style="67" customWidth="1"/>
    <col min="4344" max="4350" width="8.85546875" style="67"/>
    <col min="4351" max="4352" width="10.7109375" style="67" customWidth="1"/>
    <col min="4353" max="4353" width="8.85546875" style="67"/>
    <col min="4354" max="4354" width="11.5703125" style="67" customWidth="1"/>
    <col min="4355" max="4355" width="13.7109375" style="67" customWidth="1"/>
    <col min="4356" max="4359" width="9.28515625" style="67" customWidth="1"/>
    <col min="4360" max="4596" width="8.85546875" style="67"/>
    <col min="4597" max="4597" width="34" style="67" customWidth="1"/>
    <col min="4598" max="4598" width="11.28515625" style="67" customWidth="1"/>
    <col min="4599" max="4599" width="11" style="67" customWidth="1"/>
    <col min="4600" max="4606" width="8.85546875" style="67"/>
    <col min="4607" max="4608" width="10.7109375" style="67" customWidth="1"/>
    <col min="4609" max="4609" width="8.85546875" style="67"/>
    <col min="4610" max="4610" width="11.5703125" style="67" customWidth="1"/>
    <col min="4611" max="4611" width="13.7109375" style="67" customWidth="1"/>
    <col min="4612" max="4615" width="9.28515625" style="67" customWidth="1"/>
    <col min="4616" max="4852" width="8.85546875" style="67"/>
    <col min="4853" max="4853" width="34" style="67" customWidth="1"/>
    <col min="4854" max="4854" width="11.28515625" style="67" customWidth="1"/>
    <col min="4855" max="4855" width="11" style="67" customWidth="1"/>
    <col min="4856" max="4862" width="8.85546875" style="67"/>
    <col min="4863" max="4864" width="10.7109375" style="67" customWidth="1"/>
    <col min="4865" max="4865" width="8.85546875" style="67"/>
    <col min="4866" max="4866" width="11.5703125" style="67" customWidth="1"/>
    <col min="4867" max="4867" width="13.7109375" style="67" customWidth="1"/>
    <col min="4868" max="4871" width="9.28515625" style="67" customWidth="1"/>
    <col min="4872" max="5108" width="8.85546875" style="67"/>
    <col min="5109" max="5109" width="34" style="67" customWidth="1"/>
    <col min="5110" max="5110" width="11.28515625" style="67" customWidth="1"/>
    <col min="5111" max="5111" width="11" style="67" customWidth="1"/>
    <col min="5112" max="5118" width="8.85546875" style="67"/>
    <col min="5119" max="5120" width="10.7109375" style="67" customWidth="1"/>
    <col min="5121" max="5121" width="8.85546875" style="67"/>
    <col min="5122" max="5122" width="11.5703125" style="67" customWidth="1"/>
    <col min="5123" max="5123" width="13.7109375" style="67" customWidth="1"/>
    <col min="5124" max="5127" width="9.28515625" style="67" customWidth="1"/>
    <col min="5128" max="5364" width="8.85546875" style="67"/>
    <col min="5365" max="5365" width="34" style="67" customWidth="1"/>
    <col min="5366" max="5366" width="11.28515625" style="67" customWidth="1"/>
    <col min="5367" max="5367" width="11" style="67" customWidth="1"/>
    <col min="5368" max="5374" width="8.85546875" style="67"/>
    <col min="5375" max="5376" width="10.7109375" style="67" customWidth="1"/>
    <col min="5377" max="5377" width="8.85546875" style="67"/>
    <col min="5378" max="5378" width="11.5703125" style="67" customWidth="1"/>
    <col min="5379" max="5379" width="13.7109375" style="67" customWidth="1"/>
    <col min="5380" max="5383" width="9.28515625" style="67" customWidth="1"/>
    <col min="5384" max="5620" width="8.85546875" style="67"/>
    <col min="5621" max="5621" width="34" style="67" customWidth="1"/>
    <col min="5622" max="5622" width="11.28515625" style="67" customWidth="1"/>
    <col min="5623" max="5623" width="11" style="67" customWidth="1"/>
    <col min="5624" max="5630" width="8.85546875" style="67"/>
    <col min="5631" max="5632" width="10.7109375" style="67" customWidth="1"/>
    <col min="5633" max="5633" width="8.85546875" style="67"/>
    <col min="5634" max="5634" width="11.5703125" style="67" customWidth="1"/>
    <col min="5635" max="5635" width="13.7109375" style="67" customWidth="1"/>
    <col min="5636" max="5639" width="9.28515625" style="67" customWidth="1"/>
    <col min="5640" max="5876" width="8.85546875" style="67"/>
    <col min="5877" max="5877" width="34" style="67" customWidth="1"/>
    <col min="5878" max="5878" width="11.28515625" style="67" customWidth="1"/>
    <col min="5879" max="5879" width="11" style="67" customWidth="1"/>
    <col min="5880" max="5886" width="8.85546875" style="67"/>
    <col min="5887" max="5888" width="10.7109375" style="67" customWidth="1"/>
    <col min="5889" max="5889" width="8.85546875" style="67"/>
    <col min="5890" max="5890" width="11.5703125" style="67" customWidth="1"/>
    <col min="5891" max="5891" width="13.7109375" style="67" customWidth="1"/>
    <col min="5892" max="5895" width="9.28515625" style="67" customWidth="1"/>
    <col min="5896" max="6132" width="8.85546875" style="67"/>
    <col min="6133" max="6133" width="34" style="67" customWidth="1"/>
    <col min="6134" max="6134" width="11.28515625" style="67" customWidth="1"/>
    <col min="6135" max="6135" width="11" style="67" customWidth="1"/>
    <col min="6136" max="6142" width="8.85546875" style="67"/>
    <col min="6143" max="6144" width="10.7109375" style="67" customWidth="1"/>
    <col min="6145" max="6145" width="8.85546875" style="67"/>
    <col min="6146" max="6146" width="11.5703125" style="67" customWidth="1"/>
    <col min="6147" max="6147" width="13.7109375" style="67" customWidth="1"/>
    <col min="6148" max="6151" width="9.28515625" style="67" customWidth="1"/>
    <col min="6152" max="6388" width="8.85546875" style="67"/>
    <col min="6389" max="6389" width="34" style="67" customWidth="1"/>
    <col min="6390" max="6390" width="11.28515625" style="67" customWidth="1"/>
    <col min="6391" max="6391" width="11" style="67" customWidth="1"/>
    <col min="6392" max="6398" width="8.85546875" style="67"/>
    <col min="6399" max="6400" width="10.7109375" style="67" customWidth="1"/>
    <col min="6401" max="6401" width="8.85546875" style="67"/>
    <col min="6402" max="6402" width="11.5703125" style="67" customWidth="1"/>
    <col min="6403" max="6403" width="13.7109375" style="67" customWidth="1"/>
    <col min="6404" max="6407" width="9.28515625" style="67" customWidth="1"/>
    <col min="6408" max="6644" width="8.85546875" style="67"/>
    <col min="6645" max="6645" width="34" style="67" customWidth="1"/>
    <col min="6646" max="6646" width="11.28515625" style="67" customWidth="1"/>
    <col min="6647" max="6647" width="11" style="67" customWidth="1"/>
    <col min="6648" max="6654" width="8.85546875" style="67"/>
    <col min="6655" max="6656" width="10.7109375" style="67" customWidth="1"/>
    <col min="6657" max="6657" width="8.85546875" style="67"/>
    <col min="6658" max="6658" width="11.5703125" style="67" customWidth="1"/>
    <col min="6659" max="6659" width="13.7109375" style="67" customWidth="1"/>
    <col min="6660" max="6663" width="9.28515625" style="67" customWidth="1"/>
    <col min="6664" max="6900" width="8.85546875" style="67"/>
    <col min="6901" max="6901" width="34" style="67" customWidth="1"/>
    <col min="6902" max="6902" width="11.28515625" style="67" customWidth="1"/>
    <col min="6903" max="6903" width="11" style="67" customWidth="1"/>
    <col min="6904" max="6910" width="8.85546875" style="67"/>
    <col min="6911" max="6912" width="10.7109375" style="67" customWidth="1"/>
    <col min="6913" max="6913" width="8.85546875" style="67"/>
    <col min="6914" max="6914" width="11.5703125" style="67" customWidth="1"/>
    <col min="6915" max="6915" width="13.7109375" style="67" customWidth="1"/>
    <col min="6916" max="6919" width="9.28515625" style="67" customWidth="1"/>
    <col min="6920" max="7156" width="8.85546875" style="67"/>
    <col min="7157" max="7157" width="34" style="67" customWidth="1"/>
    <col min="7158" max="7158" width="11.28515625" style="67" customWidth="1"/>
    <col min="7159" max="7159" width="11" style="67" customWidth="1"/>
    <col min="7160" max="7166" width="8.85546875" style="67"/>
    <col min="7167" max="7168" width="10.7109375" style="67" customWidth="1"/>
    <col min="7169" max="7169" width="8.85546875" style="67"/>
    <col min="7170" max="7170" width="11.5703125" style="67" customWidth="1"/>
    <col min="7171" max="7171" width="13.7109375" style="67" customWidth="1"/>
    <col min="7172" max="7175" width="9.28515625" style="67" customWidth="1"/>
    <col min="7176" max="7412" width="8.85546875" style="67"/>
    <col min="7413" max="7413" width="34" style="67" customWidth="1"/>
    <col min="7414" max="7414" width="11.28515625" style="67" customWidth="1"/>
    <col min="7415" max="7415" width="11" style="67" customWidth="1"/>
    <col min="7416" max="7422" width="8.85546875" style="67"/>
    <col min="7423" max="7424" width="10.7109375" style="67" customWidth="1"/>
    <col min="7425" max="7425" width="8.85546875" style="67"/>
    <col min="7426" max="7426" width="11.5703125" style="67" customWidth="1"/>
    <col min="7427" max="7427" width="13.7109375" style="67" customWidth="1"/>
    <col min="7428" max="7431" width="9.28515625" style="67" customWidth="1"/>
    <col min="7432" max="7668" width="8.85546875" style="67"/>
    <col min="7669" max="7669" width="34" style="67" customWidth="1"/>
    <col min="7670" max="7670" width="11.28515625" style="67" customWidth="1"/>
    <col min="7671" max="7671" width="11" style="67" customWidth="1"/>
    <col min="7672" max="7678" width="8.85546875" style="67"/>
    <col min="7679" max="7680" width="10.7109375" style="67" customWidth="1"/>
    <col min="7681" max="7681" width="8.85546875" style="67"/>
    <col min="7682" max="7682" width="11.5703125" style="67" customWidth="1"/>
    <col min="7683" max="7683" width="13.7109375" style="67" customWidth="1"/>
    <col min="7684" max="7687" width="9.28515625" style="67" customWidth="1"/>
    <col min="7688" max="7924" width="8.85546875" style="67"/>
    <col min="7925" max="7925" width="34" style="67" customWidth="1"/>
    <col min="7926" max="7926" width="11.28515625" style="67" customWidth="1"/>
    <col min="7927" max="7927" width="11" style="67" customWidth="1"/>
    <col min="7928" max="7934" width="8.85546875" style="67"/>
    <col min="7935" max="7936" width="10.7109375" style="67" customWidth="1"/>
    <col min="7937" max="7937" width="8.85546875" style="67"/>
    <col min="7938" max="7938" width="11.5703125" style="67" customWidth="1"/>
    <col min="7939" max="7939" width="13.7109375" style="67" customWidth="1"/>
    <col min="7940" max="7943" width="9.28515625" style="67" customWidth="1"/>
    <col min="7944" max="8180" width="8.85546875" style="67"/>
    <col min="8181" max="8181" width="34" style="67" customWidth="1"/>
    <col min="8182" max="8182" width="11.28515625" style="67" customWidth="1"/>
    <col min="8183" max="8183" width="11" style="67" customWidth="1"/>
    <col min="8184" max="8190" width="8.85546875" style="67"/>
    <col min="8191" max="8192" width="10.7109375" style="67" customWidth="1"/>
    <col min="8193" max="8193" width="8.85546875" style="67"/>
    <col min="8194" max="8194" width="11.5703125" style="67" customWidth="1"/>
    <col min="8195" max="8195" width="13.7109375" style="67" customWidth="1"/>
    <col min="8196" max="8199" width="9.28515625" style="67" customWidth="1"/>
    <col min="8200" max="8436" width="8.85546875" style="67"/>
    <col min="8437" max="8437" width="34" style="67" customWidth="1"/>
    <col min="8438" max="8438" width="11.28515625" style="67" customWidth="1"/>
    <col min="8439" max="8439" width="11" style="67" customWidth="1"/>
    <col min="8440" max="8446" width="8.85546875" style="67"/>
    <col min="8447" max="8448" width="10.7109375" style="67" customWidth="1"/>
    <col min="8449" max="8449" width="8.85546875" style="67"/>
    <col min="8450" max="8450" width="11.5703125" style="67" customWidth="1"/>
    <col min="8451" max="8451" width="13.7109375" style="67" customWidth="1"/>
    <col min="8452" max="8455" width="9.28515625" style="67" customWidth="1"/>
    <col min="8456" max="8692" width="8.85546875" style="67"/>
    <col min="8693" max="8693" width="34" style="67" customWidth="1"/>
    <col min="8694" max="8694" width="11.28515625" style="67" customWidth="1"/>
    <col min="8695" max="8695" width="11" style="67" customWidth="1"/>
    <col min="8696" max="8702" width="8.85546875" style="67"/>
    <col min="8703" max="8704" width="10.7109375" style="67" customWidth="1"/>
    <col min="8705" max="8705" width="8.85546875" style="67"/>
    <col min="8706" max="8706" width="11.5703125" style="67" customWidth="1"/>
    <col min="8707" max="8707" width="13.7109375" style="67" customWidth="1"/>
    <col min="8708" max="8711" width="9.28515625" style="67" customWidth="1"/>
    <col min="8712" max="8948" width="8.85546875" style="67"/>
    <col min="8949" max="8949" width="34" style="67" customWidth="1"/>
    <col min="8950" max="8950" width="11.28515625" style="67" customWidth="1"/>
    <col min="8951" max="8951" width="11" style="67" customWidth="1"/>
    <col min="8952" max="8958" width="8.85546875" style="67"/>
    <col min="8959" max="8960" width="10.7109375" style="67" customWidth="1"/>
    <col min="8961" max="8961" width="8.85546875" style="67"/>
    <col min="8962" max="8962" width="11.5703125" style="67" customWidth="1"/>
    <col min="8963" max="8963" width="13.7109375" style="67" customWidth="1"/>
    <col min="8964" max="8967" width="9.28515625" style="67" customWidth="1"/>
    <col min="8968" max="9204" width="8.85546875" style="67"/>
    <col min="9205" max="9205" width="34" style="67" customWidth="1"/>
    <col min="9206" max="9206" width="11.28515625" style="67" customWidth="1"/>
    <col min="9207" max="9207" width="11" style="67" customWidth="1"/>
    <col min="9208" max="9214" width="8.85546875" style="67"/>
    <col min="9215" max="9216" width="10.7109375" style="67" customWidth="1"/>
    <col min="9217" max="9217" width="8.85546875" style="67"/>
    <col min="9218" max="9218" width="11.5703125" style="67" customWidth="1"/>
    <col min="9219" max="9219" width="13.7109375" style="67" customWidth="1"/>
    <col min="9220" max="9223" width="9.28515625" style="67" customWidth="1"/>
    <col min="9224" max="9460" width="8.85546875" style="67"/>
    <col min="9461" max="9461" width="34" style="67" customWidth="1"/>
    <col min="9462" max="9462" width="11.28515625" style="67" customWidth="1"/>
    <col min="9463" max="9463" width="11" style="67" customWidth="1"/>
    <col min="9464" max="9470" width="8.85546875" style="67"/>
    <col min="9471" max="9472" width="10.7109375" style="67" customWidth="1"/>
    <col min="9473" max="9473" width="8.85546875" style="67"/>
    <col min="9474" max="9474" width="11.5703125" style="67" customWidth="1"/>
    <col min="9475" max="9475" width="13.7109375" style="67" customWidth="1"/>
    <col min="9476" max="9479" width="9.28515625" style="67" customWidth="1"/>
    <col min="9480" max="9716" width="8.85546875" style="67"/>
    <col min="9717" max="9717" width="34" style="67" customWidth="1"/>
    <col min="9718" max="9718" width="11.28515625" style="67" customWidth="1"/>
    <col min="9719" max="9719" width="11" style="67" customWidth="1"/>
    <col min="9720" max="9726" width="8.85546875" style="67"/>
    <col min="9727" max="9728" width="10.7109375" style="67" customWidth="1"/>
    <col min="9729" max="9729" width="8.85546875" style="67"/>
    <col min="9730" max="9730" width="11.5703125" style="67" customWidth="1"/>
    <col min="9731" max="9731" width="13.7109375" style="67" customWidth="1"/>
    <col min="9732" max="9735" width="9.28515625" style="67" customWidth="1"/>
    <col min="9736" max="9972" width="8.85546875" style="67"/>
    <col min="9973" max="9973" width="34" style="67" customWidth="1"/>
    <col min="9974" max="9974" width="11.28515625" style="67" customWidth="1"/>
    <col min="9975" max="9975" width="11" style="67" customWidth="1"/>
    <col min="9976" max="9982" width="8.85546875" style="67"/>
    <col min="9983" max="9984" width="10.7109375" style="67" customWidth="1"/>
    <col min="9985" max="9985" width="8.85546875" style="67"/>
    <col min="9986" max="9986" width="11.5703125" style="67" customWidth="1"/>
    <col min="9987" max="9987" width="13.7109375" style="67" customWidth="1"/>
    <col min="9988" max="9991" width="9.28515625" style="67" customWidth="1"/>
    <col min="9992" max="10228" width="8.85546875" style="67"/>
    <col min="10229" max="10229" width="34" style="67" customWidth="1"/>
    <col min="10230" max="10230" width="11.28515625" style="67" customWidth="1"/>
    <col min="10231" max="10231" width="11" style="67" customWidth="1"/>
    <col min="10232" max="10238" width="8.85546875" style="67"/>
    <col min="10239" max="10240" width="10.7109375" style="67" customWidth="1"/>
    <col min="10241" max="10241" width="8.85546875" style="67"/>
    <col min="10242" max="10242" width="11.5703125" style="67" customWidth="1"/>
    <col min="10243" max="10243" width="13.7109375" style="67" customWidth="1"/>
    <col min="10244" max="10247" width="9.28515625" style="67" customWidth="1"/>
    <col min="10248" max="10484" width="8.85546875" style="67"/>
    <col min="10485" max="10485" width="34" style="67" customWidth="1"/>
    <col min="10486" max="10486" width="11.28515625" style="67" customWidth="1"/>
    <col min="10487" max="10487" width="11" style="67" customWidth="1"/>
    <col min="10488" max="10494" width="8.85546875" style="67"/>
    <col min="10495" max="10496" width="10.7109375" style="67" customWidth="1"/>
    <col min="10497" max="10497" width="8.85546875" style="67"/>
    <col min="10498" max="10498" width="11.5703125" style="67" customWidth="1"/>
    <col min="10499" max="10499" width="13.7109375" style="67" customWidth="1"/>
    <col min="10500" max="10503" width="9.28515625" style="67" customWidth="1"/>
    <col min="10504" max="10740" width="8.85546875" style="67"/>
    <col min="10741" max="10741" width="34" style="67" customWidth="1"/>
    <col min="10742" max="10742" width="11.28515625" style="67" customWidth="1"/>
    <col min="10743" max="10743" width="11" style="67" customWidth="1"/>
    <col min="10744" max="10750" width="8.85546875" style="67"/>
    <col min="10751" max="10752" width="10.7109375" style="67" customWidth="1"/>
    <col min="10753" max="10753" width="8.85546875" style="67"/>
    <col min="10754" max="10754" width="11.5703125" style="67" customWidth="1"/>
    <col min="10755" max="10755" width="13.7109375" style="67" customWidth="1"/>
    <col min="10756" max="10759" width="9.28515625" style="67" customWidth="1"/>
    <col min="10760" max="10996" width="8.85546875" style="67"/>
    <col min="10997" max="10997" width="34" style="67" customWidth="1"/>
    <col min="10998" max="10998" width="11.28515625" style="67" customWidth="1"/>
    <col min="10999" max="10999" width="11" style="67" customWidth="1"/>
    <col min="11000" max="11006" width="8.85546875" style="67"/>
    <col min="11007" max="11008" width="10.7109375" style="67" customWidth="1"/>
    <col min="11009" max="11009" width="8.85546875" style="67"/>
    <col min="11010" max="11010" width="11.5703125" style="67" customWidth="1"/>
    <col min="11011" max="11011" width="13.7109375" style="67" customWidth="1"/>
    <col min="11012" max="11015" width="9.28515625" style="67" customWidth="1"/>
    <col min="11016" max="11252" width="8.85546875" style="67"/>
    <col min="11253" max="11253" width="34" style="67" customWidth="1"/>
    <col min="11254" max="11254" width="11.28515625" style="67" customWidth="1"/>
    <col min="11255" max="11255" width="11" style="67" customWidth="1"/>
    <col min="11256" max="11262" width="8.85546875" style="67"/>
    <col min="11263" max="11264" width="10.7109375" style="67" customWidth="1"/>
    <col min="11265" max="11265" width="8.85546875" style="67"/>
    <col min="11266" max="11266" width="11.5703125" style="67" customWidth="1"/>
    <col min="11267" max="11267" width="13.7109375" style="67" customWidth="1"/>
    <col min="11268" max="11271" width="9.28515625" style="67" customWidth="1"/>
    <col min="11272" max="11508" width="8.85546875" style="67"/>
    <col min="11509" max="11509" width="34" style="67" customWidth="1"/>
    <col min="11510" max="11510" width="11.28515625" style="67" customWidth="1"/>
    <col min="11511" max="11511" width="11" style="67" customWidth="1"/>
    <col min="11512" max="11518" width="8.85546875" style="67"/>
    <col min="11519" max="11520" width="10.7109375" style="67" customWidth="1"/>
    <col min="11521" max="11521" width="8.85546875" style="67"/>
    <col min="11522" max="11522" width="11.5703125" style="67" customWidth="1"/>
    <col min="11523" max="11523" width="13.7109375" style="67" customWidth="1"/>
    <col min="11524" max="11527" width="9.28515625" style="67" customWidth="1"/>
    <col min="11528" max="11764" width="8.85546875" style="67"/>
    <col min="11765" max="11765" width="34" style="67" customWidth="1"/>
    <col min="11766" max="11766" width="11.28515625" style="67" customWidth="1"/>
    <col min="11767" max="11767" width="11" style="67" customWidth="1"/>
    <col min="11768" max="11774" width="8.85546875" style="67"/>
    <col min="11775" max="11776" width="10.7109375" style="67" customWidth="1"/>
    <col min="11777" max="11777" width="8.85546875" style="67"/>
    <col min="11778" max="11778" width="11.5703125" style="67" customWidth="1"/>
    <col min="11779" max="11779" width="13.7109375" style="67" customWidth="1"/>
    <col min="11780" max="11783" width="9.28515625" style="67" customWidth="1"/>
    <col min="11784" max="12020" width="8.85546875" style="67"/>
    <col min="12021" max="12021" width="34" style="67" customWidth="1"/>
    <col min="12022" max="12022" width="11.28515625" style="67" customWidth="1"/>
    <col min="12023" max="12023" width="11" style="67" customWidth="1"/>
    <col min="12024" max="12030" width="8.85546875" style="67"/>
    <col min="12031" max="12032" width="10.7109375" style="67" customWidth="1"/>
    <col min="12033" max="12033" width="8.85546875" style="67"/>
    <col min="12034" max="12034" width="11.5703125" style="67" customWidth="1"/>
    <col min="12035" max="12035" width="13.7109375" style="67" customWidth="1"/>
    <col min="12036" max="12039" width="9.28515625" style="67" customWidth="1"/>
    <col min="12040" max="12276" width="8.85546875" style="67"/>
    <col min="12277" max="12277" width="34" style="67" customWidth="1"/>
    <col min="12278" max="12278" width="11.28515625" style="67" customWidth="1"/>
    <col min="12279" max="12279" width="11" style="67" customWidth="1"/>
    <col min="12280" max="12286" width="8.85546875" style="67"/>
    <col min="12287" max="12288" width="10.7109375" style="67" customWidth="1"/>
    <col min="12289" max="12289" width="8.85546875" style="67"/>
    <col min="12290" max="12290" width="11.5703125" style="67" customWidth="1"/>
    <col min="12291" max="12291" width="13.7109375" style="67" customWidth="1"/>
    <col min="12292" max="12295" width="9.28515625" style="67" customWidth="1"/>
    <col min="12296" max="12532" width="8.85546875" style="67"/>
    <col min="12533" max="12533" width="34" style="67" customWidth="1"/>
    <col min="12534" max="12534" width="11.28515625" style="67" customWidth="1"/>
    <col min="12535" max="12535" width="11" style="67" customWidth="1"/>
    <col min="12536" max="12542" width="8.85546875" style="67"/>
    <col min="12543" max="12544" width="10.7109375" style="67" customWidth="1"/>
    <col min="12545" max="12545" width="8.85546875" style="67"/>
    <col min="12546" max="12546" width="11.5703125" style="67" customWidth="1"/>
    <col min="12547" max="12547" width="13.7109375" style="67" customWidth="1"/>
    <col min="12548" max="12551" width="9.28515625" style="67" customWidth="1"/>
    <col min="12552" max="12788" width="8.85546875" style="67"/>
    <col min="12789" max="12789" width="34" style="67" customWidth="1"/>
    <col min="12790" max="12790" width="11.28515625" style="67" customWidth="1"/>
    <col min="12791" max="12791" width="11" style="67" customWidth="1"/>
    <col min="12792" max="12798" width="8.85546875" style="67"/>
    <col min="12799" max="12800" width="10.7109375" style="67" customWidth="1"/>
    <col min="12801" max="12801" width="8.85546875" style="67"/>
    <col min="12802" max="12802" width="11.5703125" style="67" customWidth="1"/>
    <col min="12803" max="12803" width="13.7109375" style="67" customWidth="1"/>
    <col min="12804" max="12807" width="9.28515625" style="67" customWidth="1"/>
    <col min="12808" max="13044" width="8.85546875" style="67"/>
    <col min="13045" max="13045" width="34" style="67" customWidth="1"/>
    <col min="13046" max="13046" width="11.28515625" style="67" customWidth="1"/>
    <col min="13047" max="13047" width="11" style="67" customWidth="1"/>
    <col min="13048" max="13054" width="8.85546875" style="67"/>
    <col min="13055" max="13056" width="10.7109375" style="67" customWidth="1"/>
    <col min="13057" max="13057" width="8.85546875" style="67"/>
    <col min="13058" max="13058" width="11.5703125" style="67" customWidth="1"/>
    <col min="13059" max="13059" width="13.7109375" style="67" customWidth="1"/>
    <col min="13060" max="13063" width="9.28515625" style="67" customWidth="1"/>
    <col min="13064" max="13300" width="8.85546875" style="67"/>
    <col min="13301" max="13301" width="34" style="67" customWidth="1"/>
    <col min="13302" max="13302" width="11.28515625" style="67" customWidth="1"/>
    <col min="13303" max="13303" width="11" style="67" customWidth="1"/>
    <col min="13304" max="13310" width="8.85546875" style="67"/>
    <col min="13311" max="13312" width="10.7109375" style="67" customWidth="1"/>
    <col min="13313" max="13313" width="8.85546875" style="67"/>
    <col min="13314" max="13314" width="11.5703125" style="67" customWidth="1"/>
    <col min="13315" max="13315" width="13.7109375" style="67" customWidth="1"/>
    <col min="13316" max="13319" width="9.28515625" style="67" customWidth="1"/>
    <col min="13320" max="13556" width="8.85546875" style="67"/>
    <col min="13557" max="13557" width="34" style="67" customWidth="1"/>
    <col min="13558" max="13558" width="11.28515625" style="67" customWidth="1"/>
    <col min="13559" max="13559" width="11" style="67" customWidth="1"/>
    <col min="13560" max="13566" width="8.85546875" style="67"/>
    <col min="13567" max="13568" width="10.7109375" style="67" customWidth="1"/>
    <col min="13569" max="13569" width="8.85546875" style="67"/>
    <col min="13570" max="13570" width="11.5703125" style="67" customWidth="1"/>
    <col min="13571" max="13571" width="13.7109375" style="67" customWidth="1"/>
    <col min="13572" max="13575" width="9.28515625" style="67" customWidth="1"/>
    <col min="13576" max="13812" width="8.85546875" style="67"/>
    <col min="13813" max="13813" width="34" style="67" customWidth="1"/>
    <col min="13814" max="13814" width="11.28515625" style="67" customWidth="1"/>
    <col min="13815" max="13815" width="11" style="67" customWidth="1"/>
    <col min="13816" max="13822" width="8.85546875" style="67"/>
    <col min="13823" max="13824" width="10.7109375" style="67" customWidth="1"/>
    <col min="13825" max="13825" width="8.85546875" style="67"/>
    <col min="13826" max="13826" width="11.5703125" style="67" customWidth="1"/>
    <col min="13827" max="13827" width="13.7109375" style="67" customWidth="1"/>
    <col min="13828" max="13831" width="9.28515625" style="67" customWidth="1"/>
    <col min="13832" max="14068" width="8.85546875" style="67"/>
    <col min="14069" max="14069" width="34" style="67" customWidth="1"/>
    <col min="14070" max="14070" width="11.28515625" style="67" customWidth="1"/>
    <col min="14071" max="14071" width="11" style="67" customWidth="1"/>
    <col min="14072" max="14078" width="8.85546875" style="67"/>
    <col min="14079" max="14080" width="10.7109375" style="67" customWidth="1"/>
    <col min="14081" max="14081" width="8.85546875" style="67"/>
    <col min="14082" max="14082" width="11.5703125" style="67" customWidth="1"/>
    <col min="14083" max="14083" width="13.7109375" style="67" customWidth="1"/>
    <col min="14084" max="14087" width="9.28515625" style="67" customWidth="1"/>
    <col min="14088" max="14324" width="8.85546875" style="67"/>
    <col min="14325" max="14325" width="34" style="67" customWidth="1"/>
    <col min="14326" max="14326" width="11.28515625" style="67" customWidth="1"/>
    <col min="14327" max="14327" width="11" style="67" customWidth="1"/>
    <col min="14328" max="14334" width="8.85546875" style="67"/>
    <col min="14335" max="14336" width="10.7109375" style="67" customWidth="1"/>
    <col min="14337" max="14337" width="8.85546875" style="67"/>
    <col min="14338" max="14338" width="11.5703125" style="67" customWidth="1"/>
    <col min="14339" max="14339" width="13.7109375" style="67" customWidth="1"/>
    <col min="14340" max="14343" width="9.28515625" style="67" customWidth="1"/>
    <col min="14344" max="14580" width="8.85546875" style="67"/>
    <col min="14581" max="14581" width="34" style="67" customWidth="1"/>
    <col min="14582" max="14582" width="11.28515625" style="67" customWidth="1"/>
    <col min="14583" max="14583" width="11" style="67" customWidth="1"/>
    <col min="14584" max="14590" width="8.85546875" style="67"/>
    <col min="14591" max="14592" width="10.7109375" style="67" customWidth="1"/>
    <col min="14593" max="14593" width="8.85546875" style="67"/>
    <col min="14594" max="14594" width="11.5703125" style="67" customWidth="1"/>
    <col min="14595" max="14595" width="13.7109375" style="67" customWidth="1"/>
    <col min="14596" max="14599" width="9.28515625" style="67" customWidth="1"/>
    <col min="14600" max="14836" width="8.85546875" style="67"/>
    <col min="14837" max="14837" width="34" style="67" customWidth="1"/>
    <col min="14838" max="14838" width="11.28515625" style="67" customWidth="1"/>
    <col min="14839" max="14839" width="11" style="67" customWidth="1"/>
    <col min="14840" max="14846" width="8.85546875" style="67"/>
    <col min="14847" max="14848" width="10.7109375" style="67" customWidth="1"/>
    <col min="14849" max="14849" width="8.85546875" style="67"/>
    <col min="14850" max="14850" width="11.5703125" style="67" customWidth="1"/>
    <col min="14851" max="14851" width="13.7109375" style="67" customWidth="1"/>
    <col min="14852" max="14855" width="9.28515625" style="67" customWidth="1"/>
    <col min="14856" max="15092" width="8.85546875" style="67"/>
    <col min="15093" max="15093" width="34" style="67" customWidth="1"/>
    <col min="15094" max="15094" width="11.28515625" style="67" customWidth="1"/>
    <col min="15095" max="15095" width="11" style="67" customWidth="1"/>
    <col min="15096" max="15102" width="8.85546875" style="67"/>
    <col min="15103" max="15104" width="10.7109375" style="67" customWidth="1"/>
    <col min="15105" max="15105" width="8.85546875" style="67"/>
    <col min="15106" max="15106" width="11.5703125" style="67" customWidth="1"/>
    <col min="15107" max="15107" width="13.7109375" style="67" customWidth="1"/>
    <col min="15108" max="15111" width="9.28515625" style="67" customWidth="1"/>
    <col min="15112" max="15348" width="8.85546875" style="67"/>
    <col min="15349" max="15349" width="34" style="67" customWidth="1"/>
    <col min="15350" max="15350" width="11.28515625" style="67" customWidth="1"/>
    <col min="15351" max="15351" width="11" style="67" customWidth="1"/>
    <col min="15352" max="15358" width="8.85546875" style="67"/>
    <col min="15359" max="15360" width="10.7109375" style="67" customWidth="1"/>
    <col min="15361" max="15361" width="8.85546875" style="67"/>
    <col min="15362" max="15362" width="11.5703125" style="67" customWidth="1"/>
    <col min="15363" max="15363" width="13.7109375" style="67" customWidth="1"/>
    <col min="15364" max="15367" width="9.28515625" style="67" customWidth="1"/>
    <col min="15368" max="15604" width="8.85546875" style="67"/>
    <col min="15605" max="15605" width="34" style="67" customWidth="1"/>
    <col min="15606" max="15606" width="11.28515625" style="67" customWidth="1"/>
    <col min="15607" max="15607" width="11" style="67" customWidth="1"/>
    <col min="15608" max="15614" width="8.85546875" style="67"/>
    <col min="15615" max="15616" width="10.7109375" style="67" customWidth="1"/>
    <col min="15617" max="15617" width="8.85546875" style="67"/>
    <col min="15618" max="15618" width="11.5703125" style="67" customWidth="1"/>
    <col min="15619" max="15619" width="13.7109375" style="67" customWidth="1"/>
    <col min="15620" max="15623" width="9.28515625" style="67" customWidth="1"/>
    <col min="15624" max="15860" width="8.85546875" style="67"/>
    <col min="15861" max="15861" width="34" style="67" customWidth="1"/>
    <col min="15862" max="15862" width="11.28515625" style="67" customWidth="1"/>
    <col min="15863" max="15863" width="11" style="67" customWidth="1"/>
    <col min="15864" max="15870" width="8.85546875" style="67"/>
    <col min="15871" max="15872" width="10.7109375" style="67" customWidth="1"/>
    <col min="15873" max="15873" width="8.85546875" style="67"/>
    <col min="15874" max="15874" width="11.5703125" style="67" customWidth="1"/>
    <col min="15875" max="15875" width="13.7109375" style="67" customWidth="1"/>
    <col min="15876" max="15879" width="9.28515625" style="67" customWidth="1"/>
    <col min="15880" max="16116" width="8.85546875" style="67"/>
    <col min="16117" max="16117" width="34" style="67" customWidth="1"/>
    <col min="16118" max="16118" width="11.28515625" style="67" customWidth="1"/>
    <col min="16119" max="16119" width="11" style="67" customWidth="1"/>
    <col min="16120" max="16126" width="8.85546875" style="67"/>
    <col min="16127" max="16128" width="10.7109375" style="67" customWidth="1"/>
    <col min="16129" max="16129" width="8.85546875" style="67"/>
    <col min="16130" max="16130" width="11.5703125" style="67" customWidth="1"/>
    <col min="16131" max="16131" width="13.7109375" style="67" customWidth="1"/>
    <col min="16132" max="16135" width="9.28515625" style="67" customWidth="1"/>
    <col min="16136" max="16376" width="8.85546875" style="67"/>
    <col min="16377" max="16384" width="8.85546875" style="67" customWidth="1"/>
  </cols>
  <sheetData>
    <row r="1" spans="1:14" ht="30.75" customHeight="1" x14ac:dyDescent="0.25">
      <c r="B1" s="477" t="s">
        <v>115</v>
      </c>
      <c r="C1" s="477"/>
      <c r="D1" s="477"/>
      <c r="E1" s="477"/>
      <c r="F1" s="477"/>
      <c r="G1" s="477"/>
      <c r="H1" s="477"/>
      <c r="I1" s="477"/>
      <c r="J1" s="477"/>
    </row>
    <row r="2" spans="1:14" x14ac:dyDescent="0.25">
      <c r="B2" s="477"/>
      <c r="C2" s="477"/>
      <c r="D2" s="477"/>
      <c r="E2" s="477"/>
      <c r="F2" s="477"/>
      <c r="G2" s="477"/>
      <c r="H2" s="477"/>
      <c r="I2" s="477"/>
      <c r="J2" s="477"/>
    </row>
    <row r="3" spans="1:14" ht="16.5" thickBot="1" x14ac:dyDescent="0.3">
      <c r="A3" s="65" t="s">
        <v>195</v>
      </c>
      <c r="B3" s="68"/>
      <c r="C3" s="68"/>
      <c r="D3" s="68"/>
      <c r="E3" s="68"/>
      <c r="F3" s="68"/>
    </row>
    <row r="4" spans="1:14" ht="32.450000000000003" customHeight="1" x14ac:dyDescent="0.25">
      <c r="A4" s="478" t="s">
        <v>117</v>
      </c>
      <c r="B4" s="481" t="s">
        <v>118</v>
      </c>
      <c r="C4" s="482"/>
      <c r="D4" s="482"/>
      <c r="E4" s="482"/>
      <c r="F4" s="483"/>
      <c r="G4" s="487" t="s">
        <v>119</v>
      </c>
      <c r="H4" s="487" t="s">
        <v>120</v>
      </c>
      <c r="I4" s="490" t="s">
        <v>121</v>
      </c>
      <c r="J4" s="493" t="s">
        <v>122</v>
      </c>
      <c r="K4" s="472" t="s">
        <v>123</v>
      </c>
      <c r="L4" s="472"/>
      <c r="M4" s="472"/>
      <c r="N4" s="473"/>
    </row>
    <row r="5" spans="1:14" ht="24" customHeight="1" x14ac:dyDescent="0.25">
      <c r="A5" s="479"/>
      <c r="B5" s="484"/>
      <c r="C5" s="485"/>
      <c r="D5" s="485"/>
      <c r="E5" s="485"/>
      <c r="F5" s="486"/>
      <c r="G5" s="488"/>
      <c r="H5" s="488"/>
      <c r="I5" s="491"/>
      <c r="J5" s="494"/>
      <c r="K5" s="474" t="s">
        <v>124</v>
      </c>
      <c r="L5" s="474"/>
      <c r="M5" s="475" t="s">
        <v>125</v>
      </c>
      <c r="N5" s="476"/>
    </row>
    <row r="6" spans="1:14" ht="53.25" customHeight="1" thickBot="1" x14ac:dyDescent="0.3">
      <c r="A6" s="480"/>
      <c r="B6" s="72" t="s">
        <v>12</v>
      </c>
      <c r="C6" s="74" t="s">
        <v>126</v>
      </c>
      <c r="D6" s="74" t="s">
        <v>127</v>
      </c>
      <c r="E6" s="74" t="s">
        <v>128</v>
      </c>
      <c r="F6" s="74" t="s">
        <v>129</v>
      </c>
      <c r="G6" s="489"/>
      <c r="H6" s="489"/>
      <c r="I6" s="492"/>
      <c r="J6" s="495"/>
      <c r="K6" s="74" t="s">
        <v>129</v>
      </c>
      <c r="L6" s="75" t="s">
        <v>120</v>
      </c>
      <c r="M6" s="74" t="s">
        <v>129</v>
      </c>
      <c r="N6" s="76" t="s">
        <v>120</v>
      </c>
    </row>
    <row r="7" spans="1:14" ht="16.5" thickBot="1" x14ac:dyDescent="0.3">
      <c r="A7" s="77" t="s">
        <v>130</v>
      </c>
      <c r="B7" s="78">
        <f t="shared" ref="B7:B69" si="0">C7+D7+F7</f>
        <v>0</v>
      </c>
      <c r="C7" s="145"/>
      <c r="D7" s="143"/>
      <c r="E7" s="147"/>
      <c r="F7" s="144"/>
      <c r="G7" s="145"/>
      <c r="H7" s="143"/>
      <c r="I7" s="147"/>
      <c r="J7" s="148"/>
      <c r="K7" s="78"/>
      <c r="L7" s="85"/>
      <c r="M7" s="85"/>
      <c r="N7" s="86"/>
    </row>
    <row r="8" spans="1:14" ht="16.5" thickBot="1" x14ac:dyDescent="0.3">
      <c r="A8" s="87" t="s">
        <v>131</v>
      </c>
      <c r="B8" s="78">
        <f t="shared" si="0"/>
        <v>0</v>
      </c>
      <c r="C8" s="91"/>
      <c r="D8" s="88"/>
      <c r="E8" s="149"/>
      <c r="F8" s="89"/>
      <c r="G8" s="91"/>
      <c r="H8" s="88"/>
      <c r="I8" s="149"/>
      <c r="J8" s="150"/>
      <c r="K8" s="91"/>
      <c r="L8" s="94"/>
      <c r="M8" s="94"/>
      <c r="N8" s="95"/>
    </row>
    <row r="9" spans="1:14" ht="16.5" thickBot="1" x14ac:dyDescent="0.3">
      <c r="A9" s="87" t="s">
        <v>132</v>
      </c>
      <c r="B9" s="78">
        <f t="shared" si="0"/>
        <v>0</v>
      </c>
      <c r="C9" s="91"/>
      <c r="D9" s="88"/>
      <c r="E9" s="149"/>
      <c r="F9" s="89"/>
      <c r="G9" s="91"/>
      <c r="H9" s="88"/>
      <c r="I9" s="149"/>
      <c r="J9" s="150"/>
      <c r="K9" s="91"/>
      <c r="L9" s="94"/>
      <c r="M9" s="94"/>
      <c r="N9" s="95"/>
    </row>
    <row r="10" spans="1:14" ht="16.5" thickBot="1" x14ac:dyDescent="0.3">
      <c r="A10" s="87" t="s">
        <v>133</v>
      </c>
      <c r="B10" s="78">
        <f t="shared" si="0"/>
        <v>0</v>
      </c>
      <c r="C10" s="91"/>
      <c r="D10" s="88"/>
      <c r="E10" s="149"/>
      <c r="F10" s="89"/>
      <c r="G10" s="91"/>
      <c r="H10" s="88"/>
      <c r="I10" s="149"/>
      <c r="J10" s="150"/>
      <c r="K10" s="91"/>
      <c r="L10" s="94"/>
      <c r="M10" s="94"/>
      <c r="N10" s="95"/>
    </row>
    <row r="11" spans="1:14" ht="16.5" thickBot="1" x14ac:dyDescent="0.3">
      <c r="A11" s="87" t="s">
        <v>134</v>
      </c>
      <c r="B11" s="78">
        <f t="shared" si="0"/>
        <v>0</v>
      </c>
      <c r="C11" s="91"/>
      <c r="D11" s="88"/>
      <c r="E11" s="149"/>
      <c r="F11" s="89"/>
      <c r="G11" s="91"/>
      <c r="H11" s="88"/>
      <c r="I11" s="149"/>
      <c r="J11" s="150"/>
      <c r="K11" s="91"/>
      <c r="L11" s="94"/>
      <c r="M11" s="94"/>
      <c r="N11" s="95"/>
    </row>
    <row r="12" spans="1:14" ht="16.5" thickBot="1" x14ac:dyDescent="0.3">
      <c r="A12" s="87" t="s">
        <v>135</v>
      </c>
      <c r="B12" s="78">
        <f t="shared" si="0"/>
        <v>0</v>
      </c>
      <c r="C12" s="91"/>
      <c r="D12" s="88"/>
      <c r="E12" s="149"/>
      <c r="F12" s="89"/>
      <c r="G12" s="91"/>
      <c r="H12" s="88"/>
      <c r="I12" s="149"/>
      <c r="J12" s="150"/>
      <c r="K12" s="91"/>
      <c r="L12" s="94"/>
      <c r="M12" s="94"/>
      <c r="N12" s="95"/>
    </row>
    <row r="13" spans="1:14" ht="16.5" thickBot="1" x14ac:dyDescent="0.3">
      <c r="A13" s="87" t="s">
        <v>136</v>
      </c>
      <c r="B13" s="78">
        <f t="shared" si="0"/>
        <v>0</v>
      </c>
      <c r="C13" s="91"/>
      <c r="D13" s="88"/>
      <c r="E13" s="149"/>
      <c r="F13" s="89"/>
      <c r="G13" s="91"/>
      <c r="H13" s="88"/>
      <c r="I13" s="149"/>
      <c r="J13" s="150"/>
      <c r="K13" s="91"/>
      <c r="L13" s="94"/>
      <c r="M13" s="94"/>
      <c r="N13" s="95"/>
    </row>
    <row r="14" spans="1:14" ht="14.45" customHeight="1" thickBot="1" x14ac:dyDescent="0.3">
      <c r="A14" s="87" t="s">
        <v>137</v>
      </c>
      <c r="B14" s="78">
        <f t="shared" si="0"/>
        <v>0</v>
      </c>
      <c r="C14" s="91"/>
      <c r="D14" s="88"/>
      <c r="E14" s="149"/>
      <c r="F14" s="89"/>
      <c r="G14" s="91"/>
      <c r="H14" s="88"/>
      <c r="I14" s="149"/>
      <c r="J14" s="150"/>
      <c r="K14" s="91"/>
      <c r="L14" s="94"/>
      <c r="M14" s="94"/>
      <c r="N14" s="95"/>
    </row>
    <row r="15" spans="1:14" ht="16.5" thickBot="1" x14ac:dyDescent="0.3">
      <c r="A15" s="87" t="s">
        <v>138</v>
      </c>
      <c r="B15" s="78">
        <f t="shared" si="0"/>
        <v>0</v>
      </c>
      <c r="C15" s="91"/>
      <c r="D15" s="88"/>
      <c r="E15" s="149"/>
      <c r="F15" s="89"/>
      <c r="G15" s="91"/>
      <c r="H15" s="88"/>
      <c r="I15" s="149"/>
      <c r="J15" s="150"/>
      <c r="K15" s="91"/>
      <c r="L15" s="94"/>
      <c r="M15" s="94"/>
      <c r="N15" s="95"/>
    </row>
    <row r="16" spans="1:14" ht="16.5" thickBot="1" x14ac:dyDescent="0.3">
      <c r="A16" s="87" t="s">
        <v>139</v>
      </c>
      <c r="B16" s="78">
        <f t="shared" si="0"/>
        <v>0</v>
      </c>
      <c r="C16" s="91"/>
      <c r="D16" s="88"/>
      <c r="E16" s="149"/>
      <c r="F16" s="89"/>
      <c r="G16" s="91"/>
      <c r="H16" s="88"/>
      <c r="I16" s="149"/>
      <c r="J16" s="150"/>
      <c r="K16" s="91"/>
      <c r="L16" s="94"/>
      <c r="M16" s="94"/>
      <c r="N16" s="95"/>
    </row>
    <row r="17" spans="1:14" ht="16.5" thickBot="1" x14ac:dyDescent="0.3">
      <c r="A17" s="87" t="s">
        <v>140</v>
      </c>
      <c r="B17" s="78">
        <f t="shared" si="0"/>
        <v>0</v>
      </c>
      <c r="C17" s="91"/>
      <c r="D17" s="88"/>
      <c r="E17" s="149"/>
      <c r="F17" s="89"/>
      <c r="G17" s="91"/>
      <c r="H17" s="88"/>
      <c r="I17" s="149"/>
      <c r="J17" s="150"/>
      <c r="K17" s="91"/>
      <c r="L17" s="94"/>
      <c r="M17" s="94"/>
      <c r="N17" s="95"/>
    </row>
    <row r="18" spans="1:14" ht="16.5" thickBot="1" x14ac:dyDescent="0.3">
      <c r="A18" s="87" t="s">
        <v>141</v>
      </c>
      <c r="B18" s="78">
        <f t="shared" si="0"/>
        <v>0</v>
      </c>
      <c r="C18" s="91"/>
      <c r="D18" s="88"/>
      <c r="E18" s="149"/>
      <c r="F18" s="89"/>
      <c r="G18" s="91"/>
      <c r="H18" s="88"/>
      <c r="I18" s="149"/>
      <c r="J18" s="150"/>
      <c r="K18" s="91"/>
      <c r="L18" s="94"/>
      <c r="M18" s="94"/>
      <c r="N18" s="95"/>
    </row>
    <row r="19" spans="1:14" ht="16.5" thickBot="1" x14ac:dyDescent="0.3">
      <c r="A19" s="87" t="s">
        <v>142</v>
      </c>
      <c r="B19" s="78">
        <f t="shared" si="0"/>
        <v>0</v>
      </c>
      <c r="C19" s="91"/>
      <c r="D19" s="88"/>
      <c r="E19" s="149"/>
      <c r="F19" s="89"/>
      <c r="G19" s="91"/>
      <c r="H19" s="88"/>
      <c r="I19" s="149"/>
      <c r="J19" s="150"/>
      <c r="K19" s="91"/>
      <c r="L19" s="94"/>
      <c r="M19" s="94"/>
      <c r="N19" s="95"/>
    </row>
    <row r="20" spans="1:14" ht="16.5" thickBot="1" x14ac:dyDescent="0.3">
      <c r="A20" s="87" t="s">
        <v>143</v>
      </c>
      <c r="B20" s="78">
        <f t="shared" si="0"/>
        <v>0</v>
      </c>
      <c r="C20" s="91"/>
      <c r="D20" s="88"/>
      <c r="E20" s="149"/>
      <c r="F20" s="89"/>
      <c r="G20" s="91"/>
      <c r="H20" s="88"/>
      <c r="I20" s="149"/>
      <c r="J20" s="150"/>
      <c r="K20" s="91"/>
      <c r="L20" s="94"/>
      <c r="M20" s="94"/>
      <c r="N20" s="95"/>
    </row>
    <row r="21" spans="1:14" ht="16.5" thickBot="1" x14ac:dyDescent="0.3">
      <c r="A21" s="87" t="s">
        <v>144</v>
      </c>
      <c r="B21" s="78">
        <f t="shared" si="0"/>
        <v>0</v>
      </c>
      <c r="C21" s="91"/>
      <c r="D21" s="88"/>
      <c r="E21" s="149"/>
      <c r="F21" s="89"/>
      <c r="G21" s="91"/>
      <c r="H21" s="88"/>
      <c r="I21" s="149"/>
      <c r="J21" s="150"/>
      <c r="K21" s="91"/>
      <c r="L21" s="94"/>
      <c r="M21" s="94"/>
      <c r="N21" s="95"/>
    </row>
    <row r="22" spans="1:14" ht="15.6" customHeight="1" thickBot="1" x14ac:dyDescent="0.3">
      <c r="A22" s="87" t="s">
        <v>145</v>
      </c>
      <c r="B22" s="78">
        <f t="shared" si="0"/>
        <v>0</v>
      </c>
      <c r="C22" s="91"/>
      <c r="D22" s="88"/>
      <c r="E22" s="149"/>
      <c r="F22" s="89"/>
      <c r="G22" s="91"/>
      <c r="H22" s="88"/>
      <c r="I22" s="149"/>
      <c r="J22" s="150"/>
      <c r="K22" s="91"/>
      <c r="L22" s="94"/>
      <c r="M22" s="94"/>
      <c r="N22" s="95"/>
    </row>
    <row r="23" spans="1:14" ht="16.5" thickBot="1" x14ac:dyDescent="0.3">
      <c r="A23" s="87" t="s">
        <v>146</v>
      </c>
      <c r="B23" s="78">
        <f t="shared" si="0"/>
        <v>0</v>
      </c>
      <c r="C23" s="91"/>
      <c r="D23" s="88"/>
      <c r="E23" s="149"/>
      <c r="F23" s="89"/>
      <c r="G23" s="91"/>
      <c r="H23" s="88"/>
      <c r="I23" s="149"/>
      <c r="J23" s="150"/>
      <c r="K23" s="91"/>
      <c r="L23" s="94"/>
      <c r="M23" s="94"/>
      <c r="N23" s="95"/>
    </row>
    <row r="24" spans="1:14" ht="16.5" thickBot="1" x14ac:dyDescent="0.3">
      <c r="A24" s="87" t="s">
        <v>147</v>
      </c>
      <c r="B24" s="78">
        <f t="shared" si="0"/>
        <v>0</v>
      </c>
      <c r="C24" s="91"/>
      <c r="D24" s="88"/>
      <c r="E24" s="149"/>
      <c r="F24" s="89"/>
      <c r="G24" s="91"/>
      <c r="H24" s="88"/>
      <c r="I24" s="149"/>
      <c r="J24" s="150"/>
      <c r="K24" s="91"/>
      <c r="L24" s="94"/>
      <c r="M24" s="94"/>
      <c r="N24" s="95"/>
    </row>
    <row r="25" spans="1:14" ht="15.6" customHeight="1" thickBot="1" x14ac:dyDescent="0.3">
      <c r="A25" s="87" t="s">
        <v>148</v>
      </c>
      <c r="B25" s="78">
        <f t="shared" si="0"/>
        <v>0</v>
      </c>
      <c r="C25" s="91"/>
      <c r="D25" s="88"/>
      <c r="E25" s="149"/>
      <c r="F25" s="89"/>
      <c r="G25" s="91"/>
      <c r="H25" s="88"/>
      <c r="I25" s="149"/>
      <c r="J25" s="150"/>
      <c r="K25" s="91"/>
      <c r="L25" s="94"/>
      <c r="M25" s="94"/>
      <c r="N25" s="95"/>
    </row>
    <row r="26" spans="1:14" ht="15.6" customHeight="1" thickBot="1" x14ac:dyDescent="0.3">
      <c r="A26" s="87" t="s">
        <v>149</v>
      </c>
      <c r="B26" s="78">
        <f t="shared" si="0"/>
        <v>0</v>
      </c>
      <c r="C26" s="91"/>
      <c r="D26" s="88"/>
      <c r="E26" s="149"/>
      <c r="F26" s="89"/>
      <c r="G26" s="91"/>
      <c r="H26" s="88"/>
      <c r="I26" s="149"/>
      <c r="J26" s="150"/>
      <c r="K26" s="91"/>
      <c r="L26" s="94"/>
      <c r="M26" s="94"/>
      <c r="N26" s="95"/>
    </row>
    <row r="27" spans="1:14" ht="15.6" customHeight="1" thickBot="1" x14ac:dyDescent="0.3">
      <c r="A27" s="87" t="s">
        <v>150</v>
      </c>
      <c r="B27" s="78">
        <f t="shared" si="0"/>
        <v>1872</v>
      </c>
      <c r="C27" s="91"/>
      <c r="D27" s="88"/>
      <c r="E27" s="151"/>
      <c r="F27" s="91">
        <v>1872</v>
      </c>
      <c r="G27" s="91"/>
      <c r="H27" s="89">
        <v>1566</v>
      </c>
      <c r="I27" s="149"/>
      <c r="J27" s="150"/>
      <c r="K27" s="91"/>
      <c r="L27" s="94"/>
      <c r="M27" s="94"/>
      <c r="N27" s="95"/>
    </row>
    <row r="28" spans="1:14" ht="15.6" customHeight="1" thickBot="1" x14ac:dyDescent="0.3">
      <c r="A28" s="87" t="s">
        <v>151</v>
      </c>
      <c r="B28" s="78">
        <f t="shared" si="0"/>
        <v>5071</v>
      </c>
      <c r="C28" s="91"/>
      <c r="D28" s="88"/>
      <c r="E28" s="151"/>
      <c r="F28" s="91">
        <v>5071</v>
      </c>
      <c r="G28" s="91"/>
      <c r="H28" s="89">
        <v>1703</v>
      </c>
      <c r="I28" s="149"/>
      <c r="J28" s="150"/>
      <c r="K28" s="91"/>
      <c r="L28" s="94"/>
      <c r="M28" s="94"/>
      <c r="N28" s="95"/>
    </row>
    <row r="29" spans="1:14" ht="15.6" customHeight="1" thickBot="1" x14ac:dyDescent="0.3">
      <c r="A29" s="87" t="s">
        <v>152</v>
      </c>
      <c r="B29" s="78">
        <f t="shared" si="0"/>
        <v>3033</v>
      </c>
      <c r="C29" s="91"/>
      <c r="D29" s="88"/>
      <c r="E29" s="151"/>
      <c r="F29" s="91">
        <v>3033</v>
      </c>
      <c r="G29" s="91"/>
      <c r="H29" s="89">
        <v>2082</v>
      </c>
      <c r="I29" s="149"/>
      <c r="J29" s="150"/>
      <c r="K29" s="91"/>
      <c r="L29" s="94"/>
      <c r="M29" s="94"/>
      <c r="N29" s="95"/>
    </row>
    <row r="30" spans="1:14" ht="15.6" customHeight="1" thickBot="1" x14ac:dyDescent="0.3">
      <c r="A30" s="87" t="s">
        <v>153</v>
      </c>
      <c r="B30" s="78">
        <f t="shared" si="0"/>
        <v>7331</v>
      </c>
      <c r="C30" s="91"/>
      <c r="D30" s="88"/>
      <c r="E30" s="151"/>
      <c r="F30" s="91">
        <v>7331</v>
      </c>
      <c r="G30" s="91"/>
      <c r="H30" s="89">
        <v>2779</v>
      </c>
      <c r="I30" s="149"/>
      <c r="J30" s="150"/>
      <c r="K30" s="91"/>
      <c r="L30" s="94"/>
      <c r="M30" s="94"/>
      <c r="N30" s="95"/>
    </row>
    <row r="31" spans="1:14" ht="15.6" customHeight="1" thickBot="1" x14ac:dyDescent="0.3">
      <c r="A31" s="87" t="s">
        <v>154</v>
      </c>
      <c r="B31" s="78">
        <f t="shared" si="0"/>
        <v>1740</v>
      </c>
      <c r="C31" s="91"/>
      <c r="D31" s="88"/>
      <c r="E31" s="151"/>
      <c r="F31" s="91">
        <v>1740</v>
      </c>
      <c r="G31" s="91"/>
      <c r="H31" s="89">
        <v>980</v>
      </c>
      <c r="I31" s="149"/>
      <c r="J31" s="150"/>
      <c r="K31" s="91"/>
      <c r="L31" s="94"/>
      <c r="M31" s="94"/>
      <c r="N31" s="95"/>
    </row>
    <row r="32" spans="1:14" ht="15.6" customHeight="1" thickBot="1" x14ac:dyDescent="0.3">
      <c r="A32" s="87" t="s">
        <v>155</v>
      </c>
      <c r="B32" s="78">
        <f t="shared" si="0"/>
        <v>6373</v>
      </c>
      <c r="C32" s="91"/>
      <c r="D32" s="88"/>
      <c r="E32" s="151"/>
      <c r="F32" s="91">
        <v>6373</v>
      </c>
      <c r="G32" s="91"/>
      <c r="H32" s="89">
        <v>1695</v>
      </c>
      <c r="I32" s="149"/>
      <c r="J32" s="150"/>
      <c r="K32" s="91"/>
      <c r="L32" s="94"/>
      <c r="M32" s="94"/>
      <c r="N32" s="95"/>
    </row>
    <row r="33" spans="1:14" ht="17.45" customHeight="1" thickBot="1" x14ac:dyDescent="0.3">
      <c r="A33" s="87" t="s">
        <v>156</v>
      </c>
      <c r="B33" s="78">
        <f t="shared" si="0"/>
        <v>8439</v>
      </c>
      <c r="C33" s="91"/>
      <c r="D33" s="88"/>
      <c r="E33" s="151"/>
      <c r="F33" s="91">
        <v>8439</v>
      </c>
      <c r="G33" s="91"/>
      <c r="H33" s="89">
        <v>544</v>
      </c>
      <c r="I33" s="149"/>
      <c r="J33" s="150"/>
      <c r="K33" s="91"/>
      <c r="L33" s="94"/>
      <c r="M33" s="94"/>
      <c r="N33" s="95"/>
    </row>
    <row r="34" spans="1:14" ht="16.5" thickBot="1" x14ac:dyDescent="0.3">
      <c r="A34" s="87" t="s">
        <v>157</v>
      </c>
      <c r="B34" s="78">
        <f t="shared" si="0"/>
        <v>3447</v>
      </c>
      <c r="C34" s="91"/>
      <c r="D34" s="88"/>
      <c r="E34" s="151"/>
      <c r="F34" s="91">
        <v>3447</v>
      </c>
      <c r="G34" s="91"/>
      <c r="H34" s="89">
        <v>1080</v>
      </c>
      <c r="I34" s="149"/>
      <c r="J34" s="150"/>
      <c r="K34" s="91"/>
      <c r="L34" s="94"/>
      <c r="M34" s="94"/>
      <c r="N34" s="95"/>
    </row>
    <row r="35" spans="1:14" ht="16.899999999999999" customHeight="1" thickBot="1" x14ac:dyDescent="0.3">
      <c r="A35" s="87" t="s">
        <v>158</v>
      </c>
      <c r="B35" s="78">
        <f t="shared" si="0"/>
        <v>6550</v>
      </c>
      <c r="C35" s="91"/>
      <c r="D35" s="88"/>
      <c r="E35" s="151"/>
      <c r="F35" s="91">
        <v>6550</v>
      </c>
      <c r="G35" s="91"/>
      <c r="H35" s="89">
        <v>1983</v>
      </c>
      <c r="I35" s="149"/>
      <c r="J35" s="150"/>
      <c r="K35" s="91"/>
      <c r="L35" s="94"/>
      <c r="M35" s="94"/>
      <c r="N35" s="95"/>
    </row>
    <row r="36" spans="1:14" s="222" customFormat="1" ht="15.6" customHeight="1" thickBot="1" x14ac:dyDescent="0.3">
      <c r="A36" s="96" t="s">
        <v>159</v>
      </c>
      <c r="B36" s="78">
        <f t="shared" si="0"/>
        <v>0</v>
      </c>
      <c r="C36" s="146"/>
      <c r="D36" s="97"/>
      <c r="E36" s="152"/>
      <c r="F36" s="146"/>
      <c r="G36" s="146"/>
      <c r="H36" s="97"/>
      <c r="I36" s="153"/>
      <c r="J36" s="154"/>
      <c r="K36" s="155"/>
      <c r="L36" s="102"/>
      <c r="M36" s="102"/>
      <c r="N36" s="103"/>
    </row>
    <row r="37" spans="1:14" ht="15.6" customHeight="1" thickBot="1" x14ac:dyDescent="0.3">
      <c r="A37" s="87" t="s">
        <v>160</v>
      </c>
      <c r="B37" s="78">
        <f t="shared" si="0"/>
        <v>0</v>
      </c>
      <c r="C37" s="91"/>
      <c r="D37" s="88"/>
      <c r="E37" s="151"/>
      <c r="F37" s="91"/>
      <c r="G37" s="91"/>
      <c r="H37" s="88"/>
      <c r="I37" s="149"/>
      <c r="J37" s="150"/>
      <c r="K37" s="155"/>
      <c r="L37" s="94"/>
      <c r="M37" s="94"/>
      <c r="N37" s="95"/>
    </row>
    <row r="38" spans="1:14" ht="16.5" thickBot="1" x14ac:dyDescent="0.3">
      <c r="A38" s="87" t="s">
        <v>161</v>
      </c>
      <c r="B38" s="78">
        <f t="shared" si="0"/>
        <v>0</v>
      </c>
      <c r="C38" s="91"/>
      <c r="D38" s="88"/>
      <c r="E38" s="149"/>
      <c r="F38" s="89"/>
      <c r="G38" s="91"/>
      <c r="H38" s="88"/>
      <c r="I38" s="149"/>
      <c r="J38" s="150"/>
      <c r="K38" s="91"/>
      <c r="L38" s="94"/>
      <c r="M38" s="94"/>
      <c r="N38" s="95"/>
    </row>
    <row r="39" spans="1:14" ht="15.6" customHeight="1" thickBot="1" x14ac:dyDescent="0.3">
      <c r="A39" s="87" t="s">
        <v>162</v>
      </c>
      <c r="B39" s="78">
        <f t="shared" si="0"/>
        <v>0</v>
      </c>
      <c r="C39" s="91"/>
      <c r="D39" s="88"/>
      <c r="E39" s="149"/>
      <c r="F39" s="89"/>
      <c r="G39" s="91"/>
      <c r="H39" s="88"/>
      <c r="I39" s="149"/>
      <c r="J39" s="150"/>
      <c r="K39" s="91"/>
      <c r="L39" s="94"/>
      <c r="M39" s="94"/>
      <c r="N39" s="95"/>
    </row>
    <row r="40" spans="1:14" ht="15.6" customHeight="1" thickBot="1" x14ac:dyDescent="0.3">
      <c r="A40" s="87" t="s">
        <v>163</v>
      </c>
      <c r="B40" s="78">
        <f t="shared" si="0"/>
        <v>0</v>
      </c>
      <c r="C40" s="91"/>
      <c r="D40" s="88"/>
      <c r="E40" s="149"/>
      <c r="F40" s="89"/>
      <c r="G40" s="91"/>
      <c r="H40" s="88"/>
      <c r="I40" s="149"/>
      <c r="J40" s="150"/>
      <c r="K40" s="91"/>
      <c r="L40" s="94"/>
      <c r="M40" s="94"/>
      <c r="N40" s="95"/>
    </row>
    <row r="41" spans="1:14" ht="15.6" customHeight="1" thickBot="1" x14ac:dyDescent="0.3">
      <c r="A41" s="87" t="s">
        <v>164</v>
      </c>
      <c r="B41" s="78">
        <f t="shared" si="0"/>
        <v>0</v>
      </c>
      <c r="C41" s="91"/>
      <c r="D41" s="88"/>
      <c r="E41" s="149"/>
      <c r="F41" s="89"/>
      <c r="G41" s="91"/>
      <c r="H41" s="88"/>
      <c r="I41" s="149"/>
      <c r="J41" s="150"/>
      <c r="K41" s="91"/>
      <c r="L41" s="94"/>
      <c r="M41" s="94"/>
      <c r="N41" s="95"/>
    </row>
    <row r="42" spans="1:14" ht="15.6" customHeight="1" thickBot="1" x14ac:dyDescent="0.3">
      <c r="A42" s="87" t="s">
        <v>165</v>
      </c>
      <c r="B42" s="78">
        <f t="shared" si="0"/>
        <v>0</v>
      </c>
      <c r="C42" s="91"/>
      <c r="D42" s="88"/>
      <c r="E42" s="149"/>
      <c r="F42" s="89"/>
      <c r="G42" s="91"/>
      <c r="H42" s="88"/>
      <c r="I42" s="149"/>
      <c r="J42" s="150"/>
      <c r="K42" s="91"/>
      <c r="L42" s="94"/>
      <c r="M42" s="94"/>
      <c r="N42" s="95"/>
    </row>
    <row r="43" spans="1:14" ht="15.6" customHeight="1" thickBot="1" x14ac:dyDescent="0.3">
      <c r="A43" s="87" t="s">
        <v>166</v>
      </c>
      <c r="B43" s="78">
        <f t="shared" si="0"/>
        <v>0</v>
      </c>
      <c r="C43" s="91"/>
      <c r="D43" s="88"/>
      <c r="E43" s="149"/>
      <c r="F43" s="89"/>
      <c r="G43" s="91"/>
      <c r="H43" s="88"/>
      <c r="I43" s="149"/>
      <c r="J43" s="150"/>
      <c r="K43" s="91"/>
      <c r="L43" s="94"/>
      <c r="M43" s="94"/>
      <c r="N43" s="95"/>
    </row>
    <row r="44" spans="1:14" ht="15" customHeight="1" thickBot="1" x14ac:dyDescent="0.3">
      <c r="A44" s="87" t="s">
        <v>167</v>
      </c>
      <c r="B44" s="78">
        <f t="shared" si="0"/>
        <v>0</v>
      </c>
      <c r="C44" s="91"/>
      <c r="D44" s="88"/>
      <c r="E44" s="149"/>
      <c r="F44" s="89"/>
      <c r="G44" s="91"/>
      <c r="H44" s="88"/>
      <c r="I44" s="149"/>
      <c r="J44" s="150"/>
      <c r="K44" s="91"/>
      <c r="L44" s="94"/>
      <c r="M44" s="94"/>
      <c r="N44" s="95"/>
    </row>
    <row r="45" spans="1:14" s="223" customFormat="1" ht="30.6" customHeight="1" thickBot="1" x14ac:dyDescent="0.3">
      <c r="A45" s="106" t="s">
        <v>168</v>
      </c>
      <c r="B45" s="78">
        <f t="shared" si="0"/>
        <v>0</v>
      </c>
      <c r="C45" s="91"/>
      <c r="D45" s="88"/>
      <c r="E45" s="149"/>
      <c r="F45" s="89"/>
      <c r="G45" s="91"/>
      <c r="H45" s="88"/>
      <c r="I45" s="149"/>
      <c r="J45" s="156"/>
      <c r="K45" s="110"/>
      <c r="L45" s="113"/>
      <c r="M45" s="113"/>
      <c r="N45" s="114"/>
    </row>
    <row r="46" spans="1:14" ht="15.6" customHeight="1" thickBot="1" x14ac:dyDescent="0.3">
      <c r="A46" s="87" t="s">
        <v>169</v>
      </c>
      <c r="B46" s="78">
        <f t="shared" si="0"/>
        <v>0</v>
      </c>
      <c r="C46" s="91"/>
      <c r="D46" s="88"/>
      <c r="E46" s="149"/>
      <c r="F46" s="89"/>
      <c r="G46" s="91"/>
      <c r="H46" s="88"/>
      <c r="I46" s="149"/>
      <c r="J46" s="150"/>
      <c r="K46" s="91"/>
      <c r="L46" s="94"/>
      <c r="M46" s="94"/>
      <c r="N46" s="95"/>
    </row>
    <row r="47" spans="1:14" ht="15.6" customHeight="1" thickBot="1" x14ac:dyDescent="0.3">
      <c r="A47" s="87" t="s">
        <v>170</v>
      </c>
      <c r="B47" s="78">
        <f t="shared" si="0"/>
        <v>0</v>
      </c>
      <c r="C47" s="91"/>
      <c r="D47" s="115"/>
      <c r="E47" s="157"/>
      <c r="F47" s="116"/>
      <c r="G47" s="91"/>
      <c r="H47" s="115"/>
      <c r="I47" s="157"/>
      <c r="J47" s="158"/>
      <c r="K47" s="91"/>
      <c r="L47" s="94"/>
      <c r="M47" s="94"/>
      <c r="N47" s="95"/>
    </row>
    <row r="48" spans="1:14" s="142" customFormat="1" ht="16.5" thickBot="1" x14ac:dyDescent="0.3">
      <c r="A48" s="87" t="s">
        <v>171</v>
      </c>
      <c r="B48" s="78">
        <f t="shared" si="0"/>
        <v>0</v>
      </c>
      <c r="C48" s="91"/>
      <c r="D48" s="115"/>
      <c r="E48" s="157"/>
      <c r="F48" s="116"/>
      <c r="G48" s="91"/>
      <c r="H48" s="115"/>
      <c r="I48" s="157"/>
      <c r="J48" s="158"/>
      <c r="K48" s="91"/>
      <c r="L48" s="94"/>
      <c r="M48" s="94"/>
      <c r="N48" s="95"/>
    </row>
    <row r="49" spans="1:14" ht="16.5" thickBot="1" x14ac:dyDescent="0.3">
      <c r="A49" s="87" t="s">
        <v>172</v>
      </c>
      <c r="B49" s="78">
        <f t="shared" si="0"/>
        <v>0</v>
      </c>
      <c r="C49" s="91"/>
      <c r="D49" s="88"/>
      <c r="E49" s="149"/>
      <c r="F49" s="89"/>
      <c r="G49" s="91"/>
      <c r="H49" s="88"/>
      <c r="I49" s="149"/>
      <c r="J49" s="150"/>
      <c r="K49" s="91"/>
      <c r="L49" s="94"/>
      <c r="M49" s="94"/>
      <c r="N49" s="95"/>
    </row>
    <row r="50" spans="1:14" ht="16.5" thickBot="1" x14ac:dyDescent="0.3">
      <c r="A50" s="87" t="s">
        <v>173</v>
      </c>
      <c r="B50" s="78">
        <f t="shared" si="0"/>
        <v>0</v>
      </c>
      <c r="C50" s="91"/>
      <c r="D50" s="88"/>
      <c r="E50" s="149"/>
      <c r="F50" s="89"/>
      <c r="G50" s="91"/>
      <c r="H50" s="88"/>
      <c r="I50" s="149"/>
      <c r="J50" s="150"/>
      <c r="K50" s="91"/>
      <c r="L50" s="94"/>
      <c r="M50" s="94"/>
      <c r="N50" s="95"/>
    </row>
    <row r="51" spans="1:14" ht="17.45" customHeight="1" thickBot="1" x14ac:dyDescent="0.3">
      <c r="A51" s="87" t="s">
        <v>174</v>
      </c>
      <c r="B51" s="78">
        <f t="shared" si="0"/>
        <v>0</v>
      </c>
      <c r="C51" s="91"/>
      <c r="D51" s="88"/>
      <c r="E51" s="149"/>
      <c r="F51" s="89"/>
      <c r="G51" s="91"/>
      <c r="H51" s="88"/>
      <c r="I51" s="149"/>
      <c r="J51" s="150"/>
      <c r="K51" s="91"/>
      <c r="L51" s="94"/>
      <c r="M51" s="94"/>
      <c r="N51" s="95"/>
    </row>
    <row r="52" spans="1:14" s="222" customFormat="1" ht="15" customHeight="1" thickBot="1" x14ac:dyDescent="0.3">
      <c r="A52" s="96" t="s">
        <v>175</v>
      </c>
      <c r="B52" s="78">
        <f t="shared" si="0"/>
        <v>0</v>
      </c>
      <c r="C52" s="146"/>
      <c r="D52" s="97"/>
      <c r="E52" s="153"/>
      <c r="F52" s="98"/>
      <c r="G52" s="146"/>
      <c r="H52" s="97"/>
      <c r="I52" s="153"/>
      <c r="J52" s="154">
        <f t="shared" ref="J52:J55" si="1">ROUND(((B52+G52)*4)+H52*9.4,2)</f>
        <v>0</v>
      </c>
      <c r="K52" s="155"/>
      <c r="L52" s="102"/>
      <c r="M52" s="102"/>
      <c r="N52" s="103"/>
    </row>
    <row r="53" spans="1:14" s="222" customFormat="1" ht="16.5" thickBot="1" x14ac:dyDescent="0.3">
      <c r="A53" s="96" t="s">
        <v>176</v>
      </c>
      <c r="B53" s="78">
        <f t="shared" si="0"/>
        <v>0</v>
      </c>
      <c r="C53" s="146"/>
      <c r="D53" s="118"/>
      <c r="E53" s="159"/>
      <c r="F53" s="121"/>
      <c r="G53" s="146"/>
      <c r="H53" s="118"/>
      <c r="I53" s="159"/>
      <c r="J53" s="154">
        <f t="shared" si="1"/>
        <v>0</v>
      </c>
      <c r="K53" s="155"/>
      <c r="L53" s="102"/>
      <c r="M53" s="102"/>
      <c r="N53" s="103"/>
    </row>
    <row r="54" spans="1:14" s="222" customFormat="1" ht="16.5" thickBot="1" x14ac:dyDescent="0.3">
      <c r="A54" s="96" t="s">
        <v>177</v>
      </c>
      <c r="B54" s="78">
        <f t="shared" si="0"/>
        <v>0</v>
      </c>
      <c r="C54" s="146"/>
      <c r="D54" s="118"/>
      <c r="E54" s="159"/>
      <c r="F54" s="121"/>
      <c r="G54" s="146"/>
      <c r="H54" s="118"/>
      <c r="I54" s="159"/>
      <c r="J54" s="154">
        <f t="shared" si="1"/>
        <v>0</v>
      </c>
      <c r="K54" s="155"/>
      <c r="L54" s="102"/>
      <c r="M54" s="102"/>
      <c r="N54" s="103"/>
    </row>
    <row r="55" spans="1:14" s="222" customFormat="1" ht="16.5" thickBot="1" x14ac:dyDescent="0.3">
      <c r="A55" s="96" t="s">
        <v>178</v>
      </c>
      <c r="B55" s="78">
        <f t="shared" si="0"/>
        <v>0</v>
      </c>
      <c r="C55" s="146"/>
      <c r="D55" s="118"/>
      <c r="E55" s="159"/>
      <c r="F55" s="121"/>
      <c r="G55" s="146"/>
      <c r="H55" s="118"/>
      <c r="I55" s="159"/>
      <c r="J55" s="154">
        <f t="shared" si="1"/>
        <v>0</v>
      </c>
      <c r="K55" s="155"/>
      <c r="L55" s="102"/>
      <c r="M55" s="102"/>
      <c r="N55" s="103"/>
    </row>
    <row r="56" spans="1:14" ht="16.5" thickBot="1" x14ac:dyDescent="0.3">
      <c r="A56" s="87" t="s">
        <v>179</v>
      </c>
      <c r="B56" s="78">
        <f t="shared" si="0"/>
        <v>0</v>
      </c>
      <c r="C56" s="91"/>
      <c r="D56" s="123"/>
      <c r="E56" s="160"/>
      <c r="F56" s="119"/>
      <c r="G56" s="91"/>
      <c r="H56" s="123"/>
      <c r="I56" s="160"/>
      <c r="J56" s="92"/>
      <c r="K56" s="91"/>
      <c r="L56" s="94"/>
      <c r="M56" s="94"/>
      <c r="N56" s="95"/>
    </row>
    <row r="57" spans="1:14" ht="16.5" thickBot="1" x14ac:dyDescent="0.3">
      <c r="A57" s="87" t="s">
        <v>180</v>
      </c>
      <c r="B57" s="78">
        <f t="shared" si="0"/>
        <v>1400</v>
      </c>
      <c r="C57" s="91"/>
      <c r="D57" s="123"/>
      <c r="E57" s="160"/>
      <c r="F57" s="119">
        <v>1400</v>
      </c>
      <c r="G57" s="91"/>
      <c r="H57" s="123"/>
      <c r="I57" s="160"/>
      <c r="J57" s="92"/>
      <c r="K57" s="91"/>
      <c r="L57" s="94"/>
      <c r="M57" s="94"/>
      <c r="N57" s="95"/>
    </row>
    <row r="58" spans="1:14" ht="16.5" thickBot="1" x14ac:dyDescent="0.3">
      <c r="A58" s="87" t="s">
        <v>181</v>
      </c>
      <c r="B58" s="78">
        <f t="shared" si="0"/>
        <v>0</v>
      </c>
      <c r="C58" s="91"/>
      <c r="D58" s="123"/>
      <c r="E58" s="160"/>
      <c r="F58" s="119"/>
      <c r="G58" s="91"/>
      <c r="H58" s="123"/>
      <c r="I58" s="160"/>
      <c r="J58" s="92"/>
      <c r="K58" s="91"/>
      <c r="L58" s="94"/>
      <c r="M58" s="94"/>
      <c r="N58" s="95"/>
    </row>
    <row r="59" spans="1:14" ht="16.149999999999999" customHeight="1" thickBot="1" x14ac:dyDescent="0.3">
      <c r="A59" s="87" t="s">
        <v>182</v>
      </c>
      <c r="B59" s="78">
        <f t="shared" si="0"/>
        <v>0</v>
      </c>
      <c r="C59" s="91"/>
      <c r="D59" s="123"/>
      <c r="E59" s="160"/>
      <c r="F59" s="119"/>
      <c r="G59" s="91"/>
      <c r="H59" s="123"/>
      <c r="I59" s="160"/>
      <c r="J59" s="92"/>
      <c r="K59" s="91"/>
      <c r="L59" s="94"/>
      <c r="M59" s="94"/>
      <c r="N59" s="95"/>
    </row>
    <row r="60" spans="1:14" ht="16.5" thickBot="1" x14ac:dyDescent="0.3">
      <c r="A60" s="87" t="s">
        <v>183</v>
      </c>
      <c r="B60" s="78">
        <f t="shared" si="0"/>
        <v>0</v>
      </c>
      <c r="C60" s="91"/>
      <c r="D60" s="123"/>
      <c r="E60" s="160"/>
      <c r="F60" s="119"/>
      <c r="G60" s="91"/>
      <c r="H60" s="123"/>
      <c r="I60" s="160"/>
      <c r="J60" s="92"/>
      <c r="K60" s="91"/>
      <c r="L60" s="94"/>
      <c r="M60" s="94"/>
      <c r="N60" s="95"/>
    </row>
    <row r="61" spans="1:14" ht="15.6" customHeight="1" thickBot="1" x14ac:dyDescent="0.3">
      <c r="A61" s="87" t="s">
        <v>184</v>
      </c>
      <c r="B61" s="78">
        <f t="shared" si="0"/>
        <v>0</v>
      </c>
      <c r="C61" s="91"/>
      <c r="D61" s="123"/>
      <c r="E61" s="160"/>
      <c r="F61" s="119"/>
      <c r="G61" s="91"/>
      <c r="H61" s="123"/>
      <c r="I61" s="160"/>
      <c r="J61" s="92"/>
      <c r="K61" s="91"/>
      <c r="L61" s="94"/>
      <c r="M61" s="94"/>
      <c r="N61" s="95"/>
    </row>
    <row r="62" spans="1:14" ht="29.45" customHeight="1" thickBot="1" x14ac:dyDescent="0.3">
      <c r="A62" s="87" t="s">
        <v>185</v>
      </c>
      <c r="B62" s="78">
        <f t="shared" si="0"/>
        <v>0</v>
      </c>
      <c r="C62" s="91"/>
      <c r="D62" s="123"/>
      <c r="E62" s="160"/>
      <c r="F62" s="119"/>
      <c r="G62" s="91"/>
      <c r="H62" s="123"/>
      <c r="I62" s="160"/>
      <c r="J62" s="92"/>
      <c r="K62" s="91"/>
      <c r="L62" s="94"/>
      <c r="M62" s="94"/>
      <c r="N62" s="95"/>
    </row>
    <row r="63" spans="1:14" ht="16.5" thickBot="1" x14ac:dyDescent="0.3">
      <c r="A63" s="87" t="s">
        <v>186</v>
      </c>
      <c r="B63" s="78">
        <f t="shared" si="0"/>
        <v>0</v>
      </c>
      <c r="C63" s="91"/>
      <c r="D63" s="123"/>
      <c r="E63" s="160"/>
      <c r="F63" s="119"/>
      <c r="G63" s="91"/>
      <c r="H63" s="123"/>
      <c r="I63" s="160"/>
      <c r="J63" s="92"/>
      <c r="K63" s="91"/>
      <c r="L63" s="94"/>
      <c r="M63" s="94"/>
      <c r="N63" s="95"/>
    </row>
    <row r="64" spans="1:14" ht="15.6" customHeight="1" thickBot="1" x14ac:dyDescent="0.3">
      <c r="A64" s="87" t="s">
        <v>187</v>
      </c>
      <c r="B64" s="78">
        <f t="shared" si="0"/>
        <v>0</v>
      </c>
      <c r="C64" s="91"/>
      <c r="D64" s="123"/>
      <c r="E64" s="160"/>
      <c r="F64" s="121"/>
      <c r="G64" s="91"/>
      <c r="H64" s="123"/>
      <c r="I64" s="160"/>
      <c r="J64" s="161"/>
      <c r="K64" s="91"/>
      <c r="L64" s="94"/>
      <c r="M64" s="94"/>
      <c r="N64" s="95"/>
    </row>
    <row r="65" spans="1:14" ht="16.5" thickBot="1" x14ac:dyDescent="0.3">
      <c r="A65" s="87" t="s">
        <v>188</v>
      </c>
      <c r="B65" s="78">
        <f t="shared" si="0"/>
        <v>0</v>
      </c>
      <c r="C65" s="91"/>
      <c r="D65" s="123"/>
      <c r="E65" s="160"/>
      <c r="F65" s="119"/>
      <c r="G65" s="91"/>
      <c r="H65" s="123"/>
      <c r="I65" s="160"/>
      <c r="J65" s="92"/>
      <c r="K65" s="91"/>
      <c r="L65" s="94"/>
      <c r="M65" s="94"/>
      <c r="N65" s="95"/>
    </row>
    <row r="66" spans="1:14" ht="16.5" thickBot="1" x14ac:dyDescent="0.3">
      <c r="A66" s="87" t="s">
        <v>189</v>
      </c>
      <c r="B66" s="78">
        <f t="shared" si="0"/>
        <v>2000</v>
      </c>
      <c r="C66" s="91"/>
      <c r="D66" s="123"/>
      <c r="E66" s="160"/>
      <c r="F66" s="119">
        <v>2000</v>
      </c>
      <c r="G66" s="91"/>
      <c r="H66" s="123"/>
      <c r="I66" s="160"/>
      <c r="J66" s="92"/>
      <c r="K66" s="91"/>
      <c r="L66" s="94"/>
      <c r="M66" s="94"/>
      <c r="N66" s="95"/>
    </row>
    <row r="67" spans="1:14" s="222" customFormat="1" ht="16.5" thickBot="1" x14ac:dyDescent="0.3">
      <c r="A67" s="96" t="s">
        <v>190</v>
      </c>
      <c r="B67" s="78">
        <f t="shared" si="0"/>
        <v>0</v>
      </c>
      <c r="C67" s="146"/>
      <c r="D67" s="118"/>
      <c r="E67" s="159"/>
      <c r="F67" s="121"/>
      <c r="G67" s="146"/>
      <c r="H67" s="118"/>
      <c r="I67" s="159"/>
      <c r="J67" s="154">
        <f t="shared" ref="J67" si="2">ROUND(((B67+G67)*4)+H67*9.4,2)</f>
        <v>0</v>
      </c>
      <c r="K67" s="146"/>
      <c r="L67" s="102"/>
      <c r="M67" s="102"/>
      <c r="N67" s="103"/>
    </row>
    <row r="68" spans="1:14" ht="16.5" thickBot="1" x14ac:dyDescent="0.3">
      <c r="A68" s="87" t="s">
        <v>191</v>
      </c>
      <c r="B68" s="78">
        <f t="shared" si="0"/>
        <v>0</v>
      </c>
      <c r="C68" s="91"/>
      <c r="D68" s="123"/>
      <c r="E68" s="160"/>
      <c r="F68" s="119"/>
      <c r="G68" s="91"/>
      <c r="H68" s="123"/>
      <c r="I68" s="160"/>
      <c r="J68" s="92"/>
      <c r="K68" s="91"/>
      <c r="L68" s="94"/>
      <c r="M68" s="94"/>
      <c r="N68" s="95"/>
    </row>
    <row r="69" spans="1:14" ht="16.5" thickBot="1" x14ac:dyDescent="0.3">
      <c r="A69" s="125" t="s">
        <v>192</v>
      </c>
      <c r="B69" s="78">
        <f t="shared" si="0"/>
        <v>0</v>
      </c>
      <c r="C69" s="91"/>
      <c r="D69" s="126"/>
      <c r="E69" s="162"/>
      <c r="F69" s="127"/>
      <c r="G69" s="91"/>
      <c r="H69" s="126"/>
      <c r="I69" s="163"/>
      <c r="J69" s="131"/>
      <c r="K69" s="129"/>
      <c r="L69" s="133"/>
      <c r="M69" s="133"/>
      <c r="N69" s="134"/>
    </row>
    <row r="70" spans="1:14" ht="16.5" thickBot="1" x14ac:dyDescent="0.3">
      <c r="A70" s="135" t="s">
        <v>109</v>
      </c>
      <c r="B70" s="136">
        <f>SUM(B7:B69)</f>
        <v>47256</v>
      </c>
      <c r="C70" s="136">
        <f t="shared" ref="C70:N70" si="3">SUM(C7:C69)</f>
        <v>0</v>
      </c>
      <c r="D70" s="136">
        <f t="shared" si="3"/>
        <v>0</v>
      </c>
      <c r="E70" s="136">
        <f t="shared" si="3"/>
        <v>0</v>
      </c>
      <c r="F70" s="136">
        <f t="shared" si="3"/>
        <v>47256</v>
      </c>
      <c r="G70" s="136">
        <f t="shared" si="3"/>
        <v>0</v>
      </c>
      <c r="H70" s="136">
        <f t="shared" si="3"/>
        <v>14412</v>
      </c>
      <c r="I70" s="136">
        <f t="shared" si="3"/>
        <v>0</v>
      </c>
      <c r="J70" s="137">
        <f t="shared" si="3"/>
        <v>0</v>
      </c>
      <c r="K70" s="136">
        <f t="shared" si="3"/>
        <v>0</v>
      </c>
      <c r="L70" s="136">
        <f t="shared" si="3"/>
        <v>0</v>
      </c>
      <c r="M70" s="136">
        <f t="shared" si="3"/>
        <v>0</v>
      </c>
      <c r="N70" s="138">
        <f t="shared" si="3"/>
        <v>0</v>
      </c>
    </row>
    <row r="71" spans="1:14" ht="22.9" customHeight="1" x14ac:dyDescent="0.25">
      <c r="A71" s="139"/>
      <c r="B71" s="140"/>
      <c r="C71" s="140"/>
      <c r="D71" s="140"/>
      <c r="E71" s="140"/>
      <c r="F71" s="140"/>
      <c r="G71" s="139"/>
      <c r="H71" s="139"/>
      <c r="I71" s="139"/>
      <c r="J71" s="139"/>
      <c r="K71" s="139"/>
      <c r="L71" s="139"/>
      <c r="M71" s="139"/>
      <c r="N71" s="139"/>
    </row>
    <row r="72" spans="1:14" ht="22.15" customHeight="1" x14ac:dyDescent="0.25">
      <c r="A72" s="141" t="s">
        <v>193</v>
      </c>
    </row>
  </sheetData>
  <mergeCells count="10">
    <mergeCell ref="K4:N4"/>
    <mergeCell ref="K5:L5"/>
    <mergeCell ref="M5:N5"/>
    <mergeCell ref="B1:J2"/>
    <mergeCell ref="A4:A6"/>
    <mergeCell ref="B4:F5"/>
    <mergeCell ref="G4:G6"/>
    <mergeCell ref="H4:H6"/>
    <mergeCell ref="I4:I6"/>
    <mergeCell ref="J4:J6"/>
  </mergeCells>
  <pageMargins left="0.78740157480314965" right="0" top="0.78740157480314965" bottom="0" header="0.31496062992125984" footer="0.31496062992125984"/>
  <pageSetup paperSize="9" scale="60" fitToHeight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N72"/>
  <sheetViews>
    <sheetView topLeftCell="A52" workbookViewId="0">
      <selection activeCell="F22" sqref="F22"/>
    </sheetView>
  </sheetViews>
  <sheetFormatPr defaultRowHeight="15" x14ac:dyDescent="0.25"/>
  <cols>
    <col min="1" max="1" width="40.140625" customWidth="1"/>
    <col min="3" max="14" width="13" customWidth="1"/>
  </cols>
  <sheetData>
    <row r="1" spans="1:14" ht="15" customHeight="1" x14ac:dyDescent="0.25">
      <c r="A1" s="67"/>
      <c r="B1" s="477" t="s">
        <v>115</v>
      </c>
      <c r="C1" s="477"/>
      <c r="D1" s="477"/>
      <c r="E1" s="477"/>
      <c r="F1" s="477"/>
      <c r="G1" s="477"/>
      <c r="H1" s="477"/>
      <c r="I1" s="477"/>
      <c r="J1" s="477"/>
      <c r="K1" s="67"/>
      <c r="L1" s="67"/>
      <c r="M1" s="67"/>
      <c r="N1" s="67"/>
    </row>
    <row r="2" spans="1:14" ht="15" customHeight="1" x14ac:dyDescent="0.25">
      <c r="A2" s="67"/>
      <c r="B2" s="477"/>
      <c r="C2" s="477"/>
      <c r="D2" s="477"/>
      <c r="E2" s="477"/>
      <c r="F2" s="477"/>
      <c r="G2" s="477"/>
      <c r="H2" s="477"/>
      <c r="I2" s="477"/>
      <c r="J2" s="477"/>
      <c r="K2" s="67"/>
      <c r="L2" s="67"/>
      <c r="M2" s="67"/>
      <c r="N2" s="67"/>
    </row>
    <row r="3" spans="1:14" ht="16.5" thickBot="1" x14ac:dyDescent="0.3">
      <c r="A3" s="40" t="s">
        <v>194</v>
      </c>
      <c r="B3" s="68"/>
      <c r="C3" s="68"/>
      <c r="D3" s="68"/>
      <c r="E3" s="68"/>
      <c r="F3" s="68"/>
      <c r="G3" s="67"/>
      <c r="H3" s="67"/>
      <c r="I3" s="67"/>
      <c r="J3" s="67"/>
      <c r="K3" s="67"/>
      <c r="L3" s="67"/>
      <c r="M3" s="67"/>
      <c r="N3" s="67"/>
    </row>
    <row r="4" spans="1:14" ht="15" customHeight="1" x14ac:dyDescent="0.25">
      <c r="A4" s="478" t="s">
        <v>117</v>
      </c>
      <c r="B4" s="481" t="s">
        <v>118</v>
      </c>
      <c r="C4" s="482"/>
      <c r="D4" s="482"/>
      <c r="E4" s="482"/>
      <c r="F4" s="483"/>
      <c r="G4" s="487" t="s">
        <v>119</v>
      </c>
      <c r="H4" s="487" t="s">
        <v>120</v>
      </c>
      <c r="I4" s="490" t="s">
        <v>121</v>
      </c>
      <c r="J4" s="493" t="s">
        <v>122</v>
      </c>
      <c r="K4" s="472" t="s">
        <v>123</v>
      </c>
      <c r="L4" s="472"/>
      <c r="M4" s="472"/>
      <c r="N4" s="473"/>
    </row>
    <row r="5" spans="1:14" ht="15" customHeight="1" x14ac:dyDescent="0.25">
      <c r="A5" s="479"/>
      <c r="B5" s="484"/>
      <c r="C5" s="485"/>
      <c r="D5" s="485"/>
      <c r="E5" s="485"/>
      <c r="F5" s="486"/>
      <c r="G5" s="488"/>
      <c r="H5" s="488"/>
      <c r="I5" s="491"/>
      <c r="J5" s="494"/>
      <c r="K5" s="474" t="s">
        <v>124</v>
      </c>
      <c r="L5" s="474"/>
      <c r="M5" s="475" t="s">
        <v>125</v>
      </c>
      <c r="N5" s="476"/>
    </row>
    <row r="6" spans="1:14" ht="107.25" customHeight="1" thickBot="1" x14ac:dyDescent="0.3">
      <c r="A6" s="480"/>
      <c r="B6" s="72" t="s">
        <v>12</v>
      </c>
      <c r="C6" s="73" t="s">
        <v>126</v>
      </c>
      <c r="D6" s="73" t="s">
        <v>127</v>
      </c>
      <c r="E6" s="73" t="s">
        <v>128</v>
      </c>
      <c r="F6" s="73" t="s">
        <v>129</v>
      </c>
      <c r="G6" s="489"/>
      <c r="H6" s="489"/>
      <c r="I6" s="492"/>
      <c r="J6" s="495"/>
      <c r="K6" s="73" t="s">
        <v>129</v>
      </c>
      <c r="L6" s="75" t="s">
        <v>120</v>
      </c>
      <c r="M6" s="73" t="s">
        <v>129</v>
      </c>
      <c r="N6" s="76" t="s">
        <v>120</v>
      </c>
    </row>
    <row r="7" spans="1:14" ht="16.5" thickBot="1" x14ac:dyDescent="0.3">
      <c r="A7" s="77" t="s">
        <v>130</v>
      </c>
      <c r="B7" s="78">
        <f t="shared" ref="B7:B69" si="0">C7+D7+F7</f>
        <v>1590</v>
      </c>
      <c r="C7" s="143"/>
      <c r="D7" s="144"/>
      <c r="E7" s="82"/>
      <c r="F7" s="145">
        <f>1540+50</f>
        <v>1590</v>
      </c>
      <c r="G7" s="143"/>
      <c r="H7" s="144">
        <v>750</v>
      </c>
      <c r="I7" s="82"/>
      <c r="J7" s="83"/>
      <c r="K7" s="84"/>
      <c r="L7" s="85"/>
      <c r="M7" s="85"/>
      <c r="N7" s="86"/>
    </row>
    <row r="8" spans="1:14" ht="16.5" thickBot="1" x14ac:dyDescent="0.3">
      <c r="A8" s="87" t="s">
        <v>131</v>
      </c>
      <c r="B8" s="78">
        <f t="shared" si="0"/>
        <v>0</v>
      </c>
      <c r="C8" s="88"/>
      <c r="D8" s="89"/>
      <c r="E8" s="90"/>
      <c r="F8" s="91"/>
      <c r="G8" s="88"/>
      <c r="H8" s="89"/>
      <c r="I8" s="90"/>
      <c r="J8" s="92"/>
      <c r="K8" s="93"/>
      <c r="L8" s="94"/>
      <c r="M8" s="94"/>
      <c r="N8" s="95"/>
    </row>
    <row r="9" spans="1:14" ht="16.5" thickBot="1" x14ac:dyDescent="0.3">
      <c r="A9" s="87" t="s">
        <v>132</v>
      </c>
      <c r="B9" s="78">
        <f t="shared" si="0"/>
        <v>0</v>
      </c>
      <c r="C9" s="88"/>
      <c r="D9" s="89"/>
      <c r="E9" s="90"/>
      <c r="F9" s="91"/>
      <c r="G9" s="88"/>
      <c r="H9" s="89"/>
      <c r="I9" s="90"/>
      <c r="J9" s="92"/>
      <c r="K9" s="93"/>
      <c r="L9" s="94"/>
      <c r="M9" s="94"/>
      <c r="N9" s="95"/>
    </row>
    <row r="10" spans="1:14" ht="16.5" thickBot="1" x14ac:dyDescent="0.3">
      <c r="A10" s="87" t="s">
        <v>133</v>
      </c>
      <c r="B10" s="78">
        <f t="shared" si="0"/>
        <v>0</v>
      </c>
      <c r="C10" s="88"/>
      <c r="D10" s="89"/>
      <c r="E10" s="90"/>
      <c r="F10" s="91"/>
      <c r="G10" s="88"/>
      <c r="H10" s="89"/>
      <c r="I10" s="90"/>
      <c r="J10" s="92"/>
      <c r="K10" s="93"/>
      <c r="L10" s="94"/>
      <c r="M10" s="94"/>
      <c r="N10" s="95"/>
    </row>
    <row r="11" spans="1:14" ht="16.5" thickBot="1" x14ac:dyDescent="0.3">
      <c r="A11" s="87" t="s">
        <v>134</v>
      </c>
      <c r="B11" s="78">
        <f t="shared" si="0"/>
        <v>0</v>
      </c>
      <c r="C11" s="88"/>
      <c r="D11" s="89"/>
      <c r="E11" s="90"/>
      <c r="F11" s="91"/>
      <c r="G11" s="88"/>
      <c r="H11" s="89"/>
      <c r="I11" s="90"/>
      <c r="J11" s="92"/>
      <c r="K11" s="93"/>
      <c r="L11" s="94"/>
      <c r="M11" s="94"/>
      <c r="N11" s="95"/>
    </row>
    <row r="12" spans="1:14" ht="16.5" thickBot="1" x14ac:dyDescent="0.3">
      <c r="A12" s="87" t="s">
        <v>135</v>
      </c>
      <c r="B12" s="78">
        <f t="shared" si="0"/>
        <v>0</v>
      </c>
      <c r="C12" s="88"/>
      <c r="D12" s="89"/>
      <c r="E12" s="90"/>
      <c r="F12" s="91"/>
      <c r="G12" s="88"/>
      <c r="H12" s="89"/>
      <c r="I12" s="90"/>
      <c r="J12" s="92"/>
      <c r="K12" s="93"/>
      <c r="L12" s="94"/>
      <c r="M12" s="94"/>
      <c r="N12" s="95"/>
    </row>
    <row r="13" spans="1:14" ht="16.5" thickBot="1" x14ac:dyDescent="0.3">
      <c r="A13" s="87" t="s">
        <v>136</v>
      </c>
      <c r="B13" s="78">
        <f t="shared" si="0"/>
        <v>0</v>
      </c>
      <c r="C13" s="88"/>
      <c r="D13" s="89"/>
      <c r="E13" s="90"/>
      <c r="F13" s="91"/>
      <c r="G13" s="88"/>
      <c r="H13" s="89"/>
      <c r="I13" s="90"/>
      <c r="J13" s="92"/>
      <c r="K13" s="93"/>
      <c r="L13" s="94"/>
      <c r="M13" s="94"/>
      <c r="N13" s="95"/>
    </row>
    <row r="14" spans="1:14" ht="16.5" thickBot="1" x14ac:dyDescent="0.3">
      <c r="A14" s="87" t="s">
        <v>137</v>
      </c>
      <c r="B14" s="78">
        <f t="shared" si="0"/>
        <v>0</v>
      </c>
      <c r="C14" s="88"/>
      <c r="D14" s="89"/>
      <c r="E14" s="90"/>
      <c r="F14" s="91"/>
      <c r="G14" s="88"/>
      <c r="H14" s="89"/>
      <c r="I14" s="90"/>
      <c r="J14" s="92"/>
      <c r="K14" s="93"/>
      <c r="L14" s="94"/>
      <c r="M14" s="94"/>
      <c r="N14" s="95"/>
    </row>
    <row r="15" spans="1:14" ht="16.5" thickBot="1" x14ac:dyDescent="0.3">
      <c r="A15" s="87" t="s">
        <v>138</v>
      </c>
      <c r="B15" s="78">
        <f t="shared" si="0"/>
        <v>0</v>
      </c>
      <c r="C15" s="88"/>
      <c r="D15" s="89"/>
      <c r="E15" s="90"/>
      <c r="F15" s="91"/>
      <c r="G15" s="88"/>
      <c r="H15" s="89"/>
      <c r="I15" s="90"/>
      <c r="J15" s="92"/>
      <c r="K15" s="93"/>
      <c r="L15" s="94"/>
      <c r="M15" s="94"/>
      <c r="N15" s="95"/>
    </row>
    <row r="16" spans="1:14" ht="16.5" thickBot="1" x14ac:dyDescent="0.3">
      <c r="A16" s="87" t="s">
        <v>139</v>
      </c>
      <c r="B16" s="78">
        <f t="shared" si="0"/>
        <v>370</v>
      </c>
      <c r="C16" s="88"/>
      <c r="D16" s="89"/>
      <c r="E16" s="90"/>
      <c r="F16" s="91">
        <v>370</v>
      </c>
      <c r="G16" s="88"/>
      <c r="H16" s="89">
        <v>180</v>
      </c>
      <c r="I16" s="90"/>
      <c r="J16" s="92"/>
      <c r="K16" s="93"/>
      <c r="L16" s="94"/>
      <c r="M16" s="94"/>
      <c r="N16" s="95"/>
    </row>
    <row r="17" spans="1:14" ht="16.5" thickBot="1" x14ac:dyDescent="0.3">
      <c r="A17" s="87" t="s">
        <v>140</v>
      </c>
      <c r="B17" s="78">
        <f t="shared" si="0"/>
        <v>0</v>
      </c>
      <c r="C17" s="88"/>
      <c r="D17" s="89"/>
      <c r="E17" s="90"/>
      <c r="F17" s="91"/>
      <c r="G17" s="88"/>
      <c r="H17" s="89"/>
      <c r="I17" s="90"/>
      <c r="J17" s="92"/>
      <c r="K17" s="93"/>
      <c r="L17" s="94"/>
      <c r="M17" s="94"/>
      <c r="N17" s="95"/>
    </row>
    <row r="18" spans="1:14" ht="16.5" thickBot="1" x14ac:dyDescent="0.3">
      <c r="A18" s="87" t="s">
        <v>141</v>
      </c>
      <c r="B18" s="78">
        <f t="shared" si="0"/>
        <v>31461</v>
      </c>
      <c r="C18" s="88"/>
      <c r="D18" s="89"/>
      <c r="E18" s="90"/>
      <c r="F18" s="91">
        <f>23711+7200+550</f>
        <v>31461</v>
      </c>
      <c r="G18" s="88">
        <v>1500</v>
      </c>
      <c r="H18" s="89">
        <v>20952</v>
      </c>
      <c r="I18" s="90">
        <v>948</v>
      </c>
      <c r="J18" s="92"/>
      <c r="K18" s="93"/>
      <c r="L18" s="94"/>
      <c r="M18" s="94"/>
      <c r="N18" s="95"/>
    </row>
    <row r="19" spans="1:14" ht="16.5" thickBot="1" x14ac:dyDescent="0.3">
      <c r="A19" s="87" t="s">
        <v>142</v>
      </c>
      <c r="B19" s="78">
        <f t="shared" si="0"/>
        <v>0</v>
      </c>
      <c r="C19" s="88"/>
      <c r="D19" s="89"/>
      <c r="E19" s="90"/>
      <c r="F19" s="91"/>
      <c r="G19" s="88"/>
      <c r="H19" s="89"/>
      <c r="I19" s="90"/>
      <c r="J19" s="92"/>
      <c r="K19" s="93"/>
      <c r="L19" s="94"/>
      <c r="M19" s="94"/>
      <c r="N19" s="95"/>
    </row>
    <row r="20" spans="1:14" ht="16.5" thickBot="1" x14ac:dyDescent="0.3">
      <c r="A20" s="87" t="s">
        <v>143</v>
      </c>
      <c r="B20" s="78">
        <f t="shared" si="0"/>
        <v>0</v>
      </c>
      <c r="C20" s="88"/>
      <c r="D20" s="89"/>
      <c r="E20" s="90"/>
      <c r="F20" s="91"/>
      <c r="G20" s="88"/>
      <c r="H20" s="89"/>
      <c r="I20" s="90"/>
      <c r="J20" s="92"/>
      <c r="K20" s="93"/>
      <c r="L20" s="94"/>
      <c r="M20" s="94"/>
      <c r="N20" s="95"/>
    </row>
    <row r="21" spans="1:14" ht="16.5" thickBot="1" x14ac:dyDescent="0.3">
      <c r="A21" s="87" t="s">
        <v>144</v>
      </c>
      <c r="B21" s="78">
        <f t="shared" si="0"/>
        <v>4065</v>
      </c>
      <c r="C21" s="88"/>
      <c r="D21" s="89"/>
      <c r="E21" s="90"/>
      <c r="F21" s="91">
        <v>4065</v>
      </c>
      <c r="G21" s="88"/>
      <c r="H21" s="89">
        <v>2400</v>
      </c>
      <c r="I21" s="90"/>
      <c r="J21" s="92"/>
      <c r="K21" s="93"/>
      <c r="L21" s="94"/>
      <c r="M21" s="94"/>
      <c r="N21" s="95"/>
    </row>
    <row r="22" spans="1:14" ht="32.25" thickBot="1" x14ac:dyDescent="0.3">
      <c r="A22" s="87" t="s">
        <v>145</v>
      </c>
      <c r="B22" s="78">
        <f t="shared" si="0"/>
        <v>0</v>
      </c>
      <c r="C22" s="88"/>
      <c r="D22" s="89"/>
      <c r="E22" s="90"/>
      <c r="F22" s="91"/>
      <c r="G22" s="88"/>
      <c r="H22" s="89"/>
      <c r="I22" s="90"/>
      <c r="J22" s="92"/>
      <c r="K22" s="93"/>
      <c r="L22" s="94"/>
      <c r="M22" s="94"/>
      <c r="N22" s="95"/>
    </row>
    <row r="23" spans="1:14" ht="16.5" thickBot="1" x14ac:dyDescent="0.3">
      <c r="A23" s="87" t="s">
        <v>146</v>
      </c>
      <c r="B23" s="78">
        <f t="shared" si="0"/>
        <v>0</v>
      </c>
      <c r="C23" s="88"/>
      <c r="D23" s="89"/>
      <c r="E23" s="90"/>
      <c r="F23" s="91"/>
      <c r="G23" s="88"/>
      <c r="H23" s="89"/>
      <c r="I23" s="90"/>
      <c r="J23" s="92"/>
      <c r="K23" s="93"/>
      <c r="L23" s="94"/>
      <c r="M23" s="94"/>
      <c r="N23" s="95"/>
    </row>
    <row r="24" spans="1:14" ht="16.5" thickBot="1" x14ac:dyDescent="0.3">
      <c r="A24" s="87" t="s">
        <v>147</v>
      </c>
      <c r="B24" s="78">
        <f t="shared" si="0"/>
        <v>0</v>
      </c>
      <c r="C24" s="88"/>
      <c r="D24" s="89"/>
      <c r="E24" s="90"/>
      <c r="F24" s="91"/>
      <c r="G24" s="88"/>
      <c r="H24" s="89"/>
      <c r="I24" s="90"/>
      <c r="J24" s="92"/>
      <c r="K24" s="93"/>
      <c r="L24" s="94"/>
      <c r="M24" s="94"/>
      <c r="N24" s="95"/>
    </row>
    <row r="25" spans="1:14" ht="16.5" thickBot="1" x14ac:dyDescent="0.3">
      <c r="A25" s="87" t="s">
        <v>148</v>
      </c>
      <c r="B25" s="78">
        <f t="shared" si="0"/>
        <v>0</v>
      </c>
      <c r="C25" s="88"/>
      <c r="D25" s="89"/>
      <c r="E25" s="90"/>
      <c r="F25" s="91"/>
      <c r="G25" s="88"/>
      <c r="H25" s="89"/>
      <c r="I25" s="90"/>
      <c r="J25" s="92"/>
      <c r="K25" s="93"/>
      <c r="L25" s="94"/>
      <c r="M25" s="94"/>
      <c r="N25" s="95"/>
    </row>
    <row r="26" spans="1:14" ht="16.5" thickBot="1" x14ac:dyDescent="0.3">
      <c r="A26" s="87" t="s">
        <v>149</v>
      </c>
      <c r="B26" s="78">
        <f t="shared" si="0"/>
        <v>0</v>
      </c>
      <c r="C26" s="88"/>
      <c r="D26" s="89"/>
      <c r="E26" s="90"/>
      <c r="F26" s="91"/>
      <c r="G26" s="88"/>
      <c r="H26" s="89"/>
      <c r="I26" s="90"/>
      <c r="J26" s="92"/>
      <c r="K26" s="93"/>
      <c r="L26" s="94"/>
      <c r="M26" s="94"/>
      <c r="N26" s="95"/>
    </row>
    <row r="27" spans="1:14" ht="16.5" thickBot="1" x14ac:dyDescent="0.3">
      <c r="A27" s="87" t="s">
        <v>150</v>
      </c>
      <c r="B27" s="78">
        <f t="shared" si="0"/>
        <v>0</v>
      </c>
      <c r="C27" s="88"/>
      <c r="D27" s="89"/>
      <c r="E27" s="90"/>
      <c r="F27" s="91"/>
      <c r="G27" s="88"/>
      <c r="H27" s="89"/>
      <c r="I27" s="90"/>
      <c r="J27" s="92"/>
      <c r="K27" s="93"/>
      <c r="L27" s="94"/>
      <c r="M27" s="94"/>
      <c r="N27" s="95"/>
    </row>
    <row r="28" spans="1:14" ht="16.5" thickBot="1" x14ac:dyDescent="0.3">
      <c r="A28" s="87" t="s">
        <v>151</v>
      </c>
      <c r="B28" s="78">
        <f t="shared" si="0"/>
        <v>0</v>
      </c>
      <c r="C28" s="88"/>
      <c r="D28" s="89"/>
      <c r="E28" s="90"/>
      <c r="F28" s="91"/>
      <c r="G28" s="88"/>
      <c r="H28" s="89"/>
      <c r="I28" s="90"/>
      <c r="J28" s="92"/>
      <c r="K28" s="93"/>
      <c r="L28" s="94"/>
      <c r="M28" s="94"/>
      <c r="N28" s="95"/>
    </row>
    <row r="29" spans="1:14" ht="16.5" thickBot="1" x14ac:dyDescent="0.3">
      <c r="A29" s="87" t="s">
        <v>152</v>
      </c>
      <c r="B29" s="78">
        <f t="shared" si="0"/>
        <v>0</v>
      </c>
      <c r="C29" s="88"/>
      <c r="D29" s="89"/>
      <c r="E29" s="90"/>
      <c r="F29" s="91"/>
      <c r="G29" s="88"/>
      <c r="H29" s="89"/>
      <c r="I29" s="90"/>
      <c r="J29" s="92"/>
      <c r="K29" s="93"/>
      <c r="L29" s="94"/>
      <c r="M29" s="94"/>
      <c r="N29" s="95"/>
    </row>
    <row r="30" spans="1:14" ht="16.5" thickBot="1" x14ac:dyDescent="0.3">
      <c r="A30" s="87" t="s">
        <v>153</v>
      </c>
      <c r="B30" s="78">
        <f t="shared" si="0"/>
        <v>0</v>
      </c>
      <c r="C30" s="88"/>
      <c r="D30" s="89"/>
      <c r="E30" s="90"/>
      <c r="F30" s="91"/>
      <c r="G30" s="88"/>
      <c r="H30" s="89"/>
      <c r="I30" s="90"/>
      <c r="J30" s="92"/>
      <c r="K30" s="93"/>
      <c r="L30" s="94"/>
      <c r="M30" s="94"/>
      <c r="N30" s="95"/>
    </row>
    <row r="31" spans="1:14" ht="16.5" thickBot="1" x14ac:dyDescent="0.3">
      <c r="A31" s="87" t="s">
        <v>154</v>
      </c>
      <c r="B31" s="78">
        <f t="shared" si="0"/>
        <v>0</v>
      </c>
      <c r="C31" s="88"/>
      <c r="D31" s="89"/>
      <c r="E31" s="90"/>
      <c r="F31" s="91"/>
      <c r="G31" s="88"/>
      <c r="H31" s="89"/>
      <c r="I31" s="90"/>
      <c r="J31" s="92"/>
      <c r="K31" s="93"/>
      <c r="L31" s="94"/>
      <c r="M31" s="94"/>
      <c r="N31" s="95"/>
    </row>
    <row r="32" spans="1:14" ht="16.5" thickBot="1" x14ac:dyDescent="0.3">
      <c r="A32" s="87" t="s">
        <v>155</v>
      </c>
      <c r="B32" s="78">
        <f t="shared" si="0"/>
        <v>0</v>
      </c>
      <c r="C32" s="88"/>
      <c r="D32" s="89"/>
      <c r="E32" s="90"/>
      <c r="F32" s="91"/>
      <c r="G32" s="88"/>
      <c r="H32" s="89"/>
      <c r="I32" s="90"/>
      <c r="J32" s="92"/>
      <c r="K32" s="93"/>
      <c r="L32" s="94"/>
      <c r="M32" s="94"/>
      <c r="N32" s="95"/>
    </row>
    <row r="33" spans="1:14" ht="16.5" thickBot="1" x14ac:dyDescent="0.3">
      <c r="A33" s="87" t="s">
        <v>156</v>
      </c>
      <c r="B33" s="78">
        <f t="shared" si="0"/>
        <v>0</v>
      </c>
      <c r="C33" s="88"/>
      <c r="D33" s="89"/>
      <c r="E33" s="90"/>
      <c r="F33" s="91"/>
      <c r="G33" s="88"/>
      <c r="H33" s="89"/>
      <c r="I33" s="90"/>
      <c r="J33" s="92"/>
      <c r="K33" s="93"/>
      <c r="L33" s="94"/>
      <c r="M33" s="94"/>
      <c r="N33" s="95"/>
    </row>
    <row r="34" spans="1:14" ht="16.5" thickBot="1" x14ac:dyDescent="0.3">
      <c r="A34" s="87" t="s">
        <v>157</v>
      </c>
      <c r="B34" s="78">
        <f t="shared" si="0"/>
        <v>0</v>
      </c>
      <c r="C34" s="88"/>
      <c r="D34" s="89"/>
      <c r="E34" s="90"/>
      <c r="F34" s="91"/>
      <c r="G34" s="88"/>
      <c r="H34" s="89"/>
      <c r="I34" s="90"/>
      <c r="J34" s="92"/>
      <c r="K34" s="93"/>
      <c r="L34" s="94"/>
      <c r="M34" s="94"/>
      <c r="N34" s="95"/>
    </row>
    <row r="35" spans="1:14" ht="32.25" thickBot="1" x14ac:dyDescent="0.3">
      <c r="A35" s="87" t="s">
        <v>158</v>
      </c>
      <c r="B35" s="78">
        <f t="shared" si="0"/>
        <v>0</v>
      </c>
      <c r="C35" s="88"/>
      <c r="D35" s="89"/>
      <c r="E35" s="90"/>
      <c r="F35" s="91"/>
      <c r="G35" s="88"/>
      <c r="H35" s="89"/>
      <c r="I35" s="90"/>
      <c r="J35" s="92"/>
      <c r="K35" s="93"/>
      <c r="L35" s="94"/>
      <c r="M35" s="94"/>
      <c r="N35" s="95"/>
    </row>
    <row r="36" spans="1:14" ht="16.5" thickBot="1" x14ac:dyDescent="0.3">
      <c r="A36" s="96" t="s">
        <v>159</v>
      </c>
      <c r="B36" s="78">
        <f t="shared" si="0"/>
        <v>0</v>
      </c>
      <c r="C36" s="97"/>
      <c r="D36" s="98"/>
      <c r="E36" s="99"/>
      <c r="F36" s="146"/>
      <c r="G36" s="97"/>
      <c r="H36" s="98"/>
      <c r="I36" s="99"/>
      <c r="J36" s="100"/>
      <c r="K36" s="101"/>
      <c r="L36" s="102"/>
      <c r="M36" s="102"/>
      <c r="N36" s="103"/>
    </row>
    <row r="37" spans="1:14" ht="16.5" thickBot="1" x14ac:dyDescent="0.3">
      <c r="A37" s="87" t="s">
        <v>160</v>
      </c>
      <c r="B37" s="78">
        <f t="shared" si="0"/>
        <v>980</v>
      </c>
      <c r="C37" s="88"/>
      <c r="D37" s="89"/>
      <c r="E37" s="90"/>
      <c r="F37" s="91">
        <v>980</v>
      </c>
      <c r="G37" s="88"/>
      <c r="H37" s="89">
        <v>400</v>
      </c>
      <c r="I37" s="90"/>
      <c r="J37" s="100"/>
      <c r="K37" s="93"/>
      <c r="L37" s="94"/>
      <c r="M37" s="94"/>
      <c r="N37" s="95"/>
    </row>
    <row r="38" spans="1:14" ht="16.5" thickBot="1" x14ac:dyDescent="0.3">
      <c r="A38" s="87" t="s">
        <v>161</v>
      </c>
      <c r="B38" s="78">
        <f t="shared" si="0"/>
        <v>0</v>
      </c>
      <c r="C38" s="88"/>
      <c r="D38" s="89"/>
      <c r="E38" s="90"/>
      <c r="F38" s="91"/>
      <c r="G38" s="88"/>
      <c r="H38" s="89"/>
      <c r="I38" s="90"/>
      <c r="J38" s="92"/>
      <c r="K38" s="93"/>
      <c r="L38" s="94"/>
      <c r="M38" s="94"/>
      <c r="N38" s="95"/>
    </row>
    <row r="39" spans="1:14" ht="16.5" thickBot="1" x14ac:dyDescent="0.3">
      <c r="A39" s="87" t="s">
        <v>162</v>
      </c>
      <c r="B39" s="78">
        <f t="shared" si="0"/>
        <v>1700</v>
      </c>
      <c r="C39" s="88"/>
      <c r="D39" s="89"/>
      <c r="E39" s="90"/>
      <c r="F39" s="91">
        <v>1700</v>
      </c>
      <c r="G39" s="88"/>
      <c r="H39" s="89">
        <v>2400</v>
      </c>
      <c r="I39" s="90"/>
      <c r="J39" s="92"/>
      <c r="K39" s="93"/>
      <c r="L39" s="94"/>
      <c r="M39" s="94"/>
      <c r="N39" s="95"/>
    </row>
    <row r="40" spans="1:14" ht="16.5" thickBot="1" x14ac:dyDescent="0.3">
      <c r="A40" s="87" t="s">
        <v>163</v>
      </c>
      <c r="B40" s="78">
        <f t="shared" si="0"/>
        <v>0</v>
      </c>
      <c r="C40" s="88"/>
      <c r="D40" s="89"/>
      <c r="E40" s="90"/>
      <c r="F40" s="91"/>
      <c r="G40" s="88"/>
      <c r="H40" s="89"/>
      <c r="I40" s="90"/>
      <c r="J40" s="92"/>
      <c r="K40" s="93"/>
      <c r="L40" s="94"/>
      <c r="M40" s="94"/>
      <c r="N40" s="95"/>
    </row>
    <row r="41" spans="1:14" ht="16.5" thickBot="1" x14ac:dyDescent="0.3">
      <c r="A41" s="87" t="s">
        <v>164</v>
      </c>
      <c r="B41" s="78">
        <f t="shared" si="0"/>
        <v>0</v>
      </c>
      <c r="C41" s="88"/>
      <c r="D41" s="89"/>
      <c r="E41" s="90"/>
      <c r="F41" s="91"/>
      <c r="G41" s="88"/>
      <c r="H41" s="89"/>
      <c r="I41" s="90"/>
      <c r="J41" s="92"/>
      <c r="K41" s="93"/>
      <c r="L41" s="94"/>
      <c r="M41" s="94"/>
      <c r="N41" s="95"/>
    </row>
    <row r="42" spans="1:14" ht="16.5" thickBot="1" x14ac:dyDescent="0.3">
      <c r="A42" s="87" t="s">
        <v>165</v>
      </c>
      <c r="B42" s="78">
        <f t="shared" si="0"/>
        <v>0</v>
      </c>
      <c r="C42" s="88"/>
      <c r="D42" s="89"/>
      <c r="E42" s="90"/>
      <c r="F42" s="91"/>
      <c r="G42" s="88"/>
      <c r="H42" s="89"/>
      <c r="I42" s="90"/>
      <c r="J42" s="92"/>
      <c r="K42" s="93"/>
      <c r="L42" s="94"/>
      <c r="M42" s="94"/>
      <c r="N42" s="95"/>
    </row>
    <row r="43" spans="1:14" ht="32.25" thickBot="1" x14ac:dyDescent="0.3">
      <c r="A43" s="87" t="s">
        <v>166</v>
      </c>
      <c r="B43" s="78">
        <f t="shared" si="0"/>
        <v>0</v>
      </c>
      <c r="C43" s="88"/>
      <c r="D43" s="89"/>
      <c r="E43" s="90"/>
      <c r="F43" s="91"/>
      <c r="G43" s="88"/>
      <c r="H43" s="89"/>
      <c r="I43" s="90"/>
      <c r="J43" s="92"/>
      <c r="K43" s="93"/>
      <c r="L43" s="94"/>
      <c r="M43" s="94"/>
      <c r="N43" s="95"/>
    </row>
    <row r="44" spans="1:14" ht="16.5" thickBot="1" x14ac:dyDescent="0.3">
      <c r="A44" s="87" t="s">
        <v>167</v>
      </c>
      <c r="B44" s="78">
        <f t="shared" si="0"/>
        <v>0</v>
      </c>
      <c r="C44" s="88"/>
      <c r="D44" s="89"/>
      <c r="E44" s="90"/>
      <c r="F44" s="91"/>
      <c r="G44" s="88"/>
      <c r="H44" s="89"/>
      <c r="I44" s="90"/>
      <c r="J44" s="92"/>
      <c r="K44" s="93"/>
      <c r="L44" s="94"/>
      <c r="M44" s="94"/>
      <c r="N44" s="95"/>
    </row>
    <row r="45" spans="1:14" ht="32.25" thickBot="1" x14ac:dyDescent="0.3">
      <c r="A45" s="106" t="s">
        <v>168</v>
      </c>
      <c r="B45" s="78">
        <f t="shared" si="0"/>
        <v>22000</v>
      </c>
      <c r="C45" s="107"/>
      <c r="D45" s="108"/>
      <c r="E45" s="109"/>
      <c r="F45" s="110">
        <f>15000+7000</f>
        <v>22000</v>
      </c>
      <c r="G45" s="107"/>
      <c r="H45" s="108"/>
      <c r="I45" s="109"/>
      <c r="J45" s="111"/>
      <c r="K45" s="112"/>
      <c r="L45" s="113"/>
      <c r="M45" s="113"/>
      <c r="N45" s="114"/>
    </row>
    <row r="46" spans="1:14" ht="16.5" thickBot="1" x14ac:dyDescent="0.3">
      <c r="A46" s="87" t="s">
        <v>169</v>
      </c>
      <c r="B46" s="78">
        <f t="shared" si="0"/>
        <v>0</v>
      </c>
      <c r="C46" s="88"/>
      <c r="D46" s="89"/>
      <c r="E46" s="90"/>
      <c r="F46" s="91"/>
      <c r="G46" s="88"/>
      <c r="H46" s="89"/>
      <c r="I46" s="90"/>
      <c r="J46" s="92"/>
      <c r="K46" s="93"/>
      <c r="L46" s="94"/>
      <c r="M46" s="94"/>
      <c r="N46" s="95"/>
    </row>
    <row r="47" spans="1:14" ht="32.25" thickBot="1" x14ac:dyDescent="0.3">
      <c r="A47" s="87" t="s">
        <v>170</v>
      </c>
      <c r="B47" s="78">
        <f t="shared" si="0"/>
        <v>0</v>
      </c>
      <c r="C47" s="115"/>
      <c r="D47" s="116"/>
      <c r="E47" s="117"/>
      <c r="F47" s="91"/>
      <c r="G47" s="115"/>
      <c r="H47" s="116"/>
      <c r="I47" s="117"/>
      <c r="J47" s="92"/>
      <c r="K47" s="93"/>
      <c r="L47" s="94"/>
      <c r="M47" s="94"/>
      <c r="N47" s="95"/>
    </row>
    <row r="48" spans="1:14" ht="16.5" thickBot="1" x14ac:dyDescent="0.3">
      <c r="A48" s="87" t="s">
        <v>171</v>
      </c>
      <c r="B48" s="78">
        <f t="shared" si="0"/>
        <v>0</v>
      </c>
      <c r="C48" s="115"/>
      <c r="D48" s="116"/>
      <c r="E48" s="117"/>
      <c r="F48" s="91"/>
      <c r="G48" s="115"/>
      <c r="H48" s="116"/>
      <c r="I48" s="117"/>
      <c r="J48" s="92"/>
      <c r="K48" s="93"/>
      <c r="L48" s="94"/>
      <c r="M48" s="94"/>
      <c r="N48" s="95"/>
    </row>
    <row r="49" spans="1:14" ht="16.5" thickBot="1" x14ac:dyDescent="0.3">
      <c r="A49" s="87" t="s">
        <v>172</v>
      </c>
      <c r="B49" s="78">
        <f t="shared" si="0"/>
        <v>0</v>
      </c>
      <c r="C49" s="88"/>
      <c r="D49" s="89"/>
      <c r="E49" s="90"/>
      <c r="F49" s="91"/>
      <c r="G49" s="88"/>
      <c r="H49" s="89"/>
      <c r="I49" s="90"/>
      <c r="J49" s="92"/>
      <c r="K49" s="93"/>
      <c r="L49" s="94"/>
      <c r="M49" s="94"/>
      <c r="N49" s="95"/>
    </row>
    <row r="50" spans="1:14" ht="16.5" thickBot="1" x14ac:dyDescent="0.3">
      <c r="A50" s="87" t="s">
        <v>173</v>
      </c>
      <c r="B50" s="78">
        <f t="shared" si="0"/>
        <v>0</v>
      </c>
      <c r="C50" s="88"/>
      <c r="D50" s="89"/>
      <c r="E50" s="90"/>
      <c r="F50" s="91"/>
      <c r="G50" s="88"/>
      <c r="H50" s="89"/>
      <c r="I50" s="90"/>
      <c r="J50" s="92"/>
      <c r="K50" s="93"/>
      <c r="L50" s="94"/>
      <c r="M50" s="94"/>
      <c r="N50" s="95"/>
    </row>
    <row r="51" spans="1:14" ht="16.5" thickBot="1" x14ac:dyDescent="0.3">
      <c r="A51" s="87" t="s">
        <v>174</v>
      </c>
      <c r="B51" s="78">
        <f t="shared" si="0"/>
        <v>0</v>
      </c>
      <c r="C51" s="88"/>
      <c r="D51" s="89"/>
      <c r="E51" s="90"/>
      <c r="F51" s="91"/>
      <c r="G51" s="88"/>
      <c r="H51" s="89"/>
      <c r="I51" s="90"/>
      <c r="J51" s="92"/>
      <c r="K51" s="93"/>
      <c r="L51" s="94"/>
      <c r="M51" s="94"/>
      <c r="N51" s="95"/>
    </row>
    <row r="52" spans="1:14" ht="16.5" thickBot="1" x14ac:dyDescent="0.3">
      <c r="A52" s="96" t="s">
        <v>175</v>
      </c>
      <c r="B52" s="78">
        <f t="shared" si="0"/>
        <v>800</v>
      </c>
      <c r="C52" s="97"/>
      <c r="D52" s="98"/>
      <c r="E52" s="99"/>
      <c r="F52" s="146">
        <v>800</v>
      </c>
      <c r="G52" s="97"/>
      <c r="H52" s="98">
        <v>2150</v>
      </c>
      <c r="I52" s="99"/>
      <c r="J52" s="100">
        <f t="shared" ref="J52:J55" si="1">ROUND(((B52+G52)*4)+H52*9.4,2)</f>
        <v>23410</v>
      </c>
      <c r="K52" s="101"/>
      <c r="L52" s="102"/>
      <c r="M52" s="102"/>
      <c r="N52" s="103"/>
    </row>
    <row r="53" spans="1:14" ht="16.5" thickBot="1" x14ac:dyDescent="0.3">
      <c r="A53" s="96" t="s">
        <v>176</v>
      </c>
      <c r="B53" s="78">
        <f t="shared" si="0"/>
        <v>0</v>
      </c>
      <c r="C53" s="118"/>
      <c r="D53" s="121"/>
      <c r="E53" s="122"/>
      <c r="F53" s="146"/>
      <c r="G53" s="118"/>
      <c r="H53" s="121"/>
      <c r="I53" s="122"/>
      <c r="J53" s="100">
        <f t="shared" si="1"/>
        <v>0</v>
      </c>
      <c r="K53" s="101"/>
      <c r="L53" s="102"/>
      <c r="M53" s="102"/>
      <c r="N53" s="103"/>
    </row>
    <row r="54" spans="1:14" ht="16.5" thickBot="1" x14ac:dyDescent="0.3">
      <c r="A54" s="96" t="s">
        <v>177</v>
      </c>
      <c r="B54" s="78">
        <f t="shared" si="0"/>
        <v>0</v>
      </c>
      <c r="C54" s="118"/>
      <c r="D54" s="121"/>
      <c r="E54" s="122"/>
      <c r="F54" s="146"/>
      <c r="G54" s="118"/>
      <c r="H54" s="121"/>
      <c r="I54" s="122"/>
      <c r="J54" s="100">
        <f t="shared" si="1"/>
        <v>0</v>
      </c>
      <c r="K54" s="101"/>
      <c r="L54" s="102"/>
      <c r="M54" s="102"/>
      <c r="N54" s="103"/>
    </row>
    <row r="55" spans="1:14" ht="16.5" thickBot="1" x14ac:dyDescent="0.3">
      <c r="A55" s="96" t="s">
        <v>178</v>
      </c>
      <c r="B55" s="78">
        <f t="shared" si="0"/>
        <v>0</v>
      </c>
      <c r="C55" s="118"/>
      <c r="D55" s="121"/>
      <c r="E55" s="122"/>
      <c r="F55" s="146"/>
      <c r="G55" s="118"/>
      <c r="H55" s="121"/>
      <c r="I55" s="122"/>
      <c r="J55" s="100">
        <f t="shared" si="1"/>
        <v>0</v>
      </c>
      <c r="K55" s="101"/>
      <c r="L55" s="102"/>
      <c r="M55" s="102"/>
      <c r="N55" s="103"/>
    </row>
    <row r="56" spans="1:14" ht="16.5" thickBot="1" x14ac:dyDescent="0.3">
      <c r="A56" s="87" t="s">
        <v>179</v>
      </c>
      <c r="B56" s="78">
        <f t="shared" si="0"/>
        <v>0</v>
      </c>
      <c r="C56" s="123"/>
      <c r="D56" s="119"/>
      <c r="E56" s="120"/>
      <c r="F56" s="91"/>
      <c r="G56" s="123"/>
      <c r="H56" s="119"/>
      <c r="I56" s="120"/>
      <c r="J56" s="92"/>
      <c r="K56" s="93"/>
      <c r="L56" s="94"/>
      <c r="M56" s="94"/>
      <c r="N56" s="95"/>
    </row>
    <row r="57" spans="1:14" ht="16.5" thickBot="1" x14ac:dyDescent="0.3">
      <c r="A57" s="87" t="s">
        <v>180</v>
      </c>
      <c r="B57" s="78">
        <f t="shared" si="0"/>
        <v>5360</v>
      </c>
      <c r="C57" s="123"/>
      <c r="D57" s="119"/>
      <c r="E57" s="120"/>
      <c r="F57" s="91">
        <v>5360</v>
      </c>
      <c r="G57" s="123"/>
      <c r="H57" s="119">
        <v>1200</v>
      </c>
      <c r="I57" s="120"/>
      <c r="J57" s="92"/>
      <c r="K57" s="93"/>
      <c r="L57" s="94"/>
      <c r="M57" s="94"/>
      <c r="N57" s="95"/>
    </row>
    <row r="58" spans="1:14" ht="16.5" thickBot="1" x14ac:dyDescent="0.3">
      <c r="A58" s="87" t="s">
        <v>181</v>
      </c>
      <c r="B58" s="78">
        <f t="shared" si="0"/>
        <v>0</v>
      </c>
      <c r="C58" s="123"/>
      <c r="D58" s="119"/>
      <c r="E58" s="120"/>
      <c r="F58" s="91"/>
      <c r="G58" s="123"/>
      <c r="H58" s="119"/>
      <c r="I58" s="120"/>
      <c r="J58" s="92"/>
      <c r="K58" s="93"/>
      <c r="L58" s="94"/>
      <c r="M58" s="94"/>
      <c r="N58" s="95"/>
    </row>
    <row r="59" spans="1:14" ht="32.25" thickBot="1" x14ac:dyDescent="0.3">
      <c r="A59" s="87" t="s">
        <v>182</v>
      </c>
      <c r="B59" s="78">
        <f t="shared" si="0"/>
        <v>0</v>
      </c>
      <c r="C59" s="123"/>
      <c r="D59" s="119"/>
      <c r="E59" s="120"/>
      <c r="F59" s="91"/>
      <c r="G59" s="123"/>
      <c r="H59" s="119"/>
      <c r="I59" s="120"/>
      <c r="J59" s="92"/>
      <c r="K59" s="93"/>
      <c r="L59" s="94"/>
      <c r="M59" s="94"/>
      <c r="N59" s="95"/>
    </row>
    <row r="60" spans="1:14" ht="16.5" thickBot="1" x14ac:dyDescent="0.3">
      <c r="A60" s="87" t="s">
        <v>183</v>
      </c>
      <c r="B60" s="78">
        <f t="shared" si="0"/>
        <v>0</v>
      </c>
      <c r="C60" s="123"/>
      <c r="D60" s="119"/>
      <c r="E60" s="120"/>
      <c r="F60" s="91"/>
      <c r="G60" s="123"/>
      <c r="H60" s="119"/>
      <c r="I60" s="120"/>
      <c r="J60" s="92"/>
      <c r="K60" s="93"/>
      <c r="L60" s="94"/>
      <c r="M60" s="94"/>
      <c r="N60" s="95"/>
    </row>
    <row r="61" spans="1:14" ht="16.5" thickBot="1" x14ac:dyDescent="0.3">
      <c r="A61" s="87" t="s">
        <v>184</v>
      </c>
      <c r="B61" s="78">
        <f t="shared" si="0"/>
        <v>0</v>
      </c>
      <c r="C61" s="123"/>
      <c r="D61" s="119"/>
      <c r="E61" s="120"/>
      <c r="F61" s="91"/>
      <c r="G61" s="123"/>
      <c r="H61" s="119"/>
      <c r="I61" s="120"/>
      <c r="J61" s="92"/>
      <c r="K61" s="93"/>
      <c r="L61" s="94"/>
      <c r="M61" s="94"/>
      <c r="N61" s="95"/>
    </row>
    <row r="62" spans="1:14" ht="32.25" thickBot="1" x14ac:dyDescent="0.3">
      <c r="A62" s="87" t="s">
        <v>185</v>
      </c>
      <c r="B62" s="78">
        <f t="shared" si="0"/>
        <v>0</v>
      </c>
      <c r="C62" s="123"/>
      <c r="D62" s="119"/>
      <c r="E62" s="120"/>
      <c r="F62" s="91"/>
      <c r="G62" s="123"/>
      <c r="H62" s="119"/>
      <c r="I62" s="120"/>
      <c r="J62" s="92"/>
      <c r="K62" s="93"/>
      <c r="L62" s="94"/>
      <c r="M62" s="94"/>
      <c r="N62" s="95"/>
    </row>
    <row r="63" spans="1:14" ht="16.5" thickBot="1" x14ac:dyDescent="0.3">
      <c r="A63" s="87" t="s">
        <v>186</v>
      </c>
      <c r="B63" s="78">
        <f t="shared" si="0"/>
        <v>1174</v>
      </c>
      <c r="C63" s="123"/>
      <c r="D63" s="119"/>
      <c r="E63" s="120"/>
      <c r="F63" s="91">
        <v>1174</v>
      </c>
      <c r="G63" s="123"/>
      <c r="H63" s="119">
        <v>450</v>
      </c>
      <c r="I63" s="120"/>
      <c r="J63" s="92"/>
      <c r="K63" s="93"/>
      <c r="L63" s="94"/>
      <c r="M63" s="94"/>
      <c r="N63" s="95"/>
    </row>
    <row r="64" spans="1:14" ht="16.5" thickBot="1" x14ac:dyDescent="0.3">
      <c r="A64" s="87" t="s">
        <v>187</v>
      </c>
      <c r="B64" s="78">
        <f t="shared" si="0"/>
        <v>1300</v>
      </c>
      <c r="C64" s="123"/>
      <c r="D64" s="121"/>
      <c r="E64" s="122"/>
      <c r="F64" s="91">
        <v>1300</v>
      </c>
      <c r="G64" s="123"/>
      <c r="H64" s="121">
        <v>600</v>
      </c>
      <c r="I64" s="122"/>
      <c r="J64" s="92"/>
      <c r="K64" s="93"/>
      <c r="L64" s="94"/>
      <c r="M64" s="94"/>
      <c r="N64" s="95"/>
    </row>
    <row r="65" spans="1:14" ht="16.5" thickBot="1" x14ac:dyDescent="0.3">
      <c r="A65" s="87" t="s">
        <v>188</v>
      </c>
      <c r="B65" s="78">
        <f t="shared" si="0"/>
        <v>0</v>
      </c>
      <c r="C65" s="123"/>
      <c r="D65" s="119"/>
      <c r="E65" s="120"/>
      <c r="F65" s="91"/>
      <c r="G65" s="123"/>
      <c r="H65" s="119"/>
      <c r="I65" s="120"/>
      <c r="J65" s="92"/>
      <c r="K65" s="93"/>
      <c r="L65" s="94"/>
      <c r="M65" s="94"/>
      <c r="N65" s="95"/>
    </row>
    <row r="66" spans="1:14" ht="16.5" thickBot="1" x14ac:dyDescent="0.3">
      <c r="A66" s="87" t="s">
        <v>189</v>
      </c>
      <c r="B66" s="78">
        <f t="shared" si="0"/>
        <v>1200</v>
      </c>
      <c r="C66" s="123"/>
      <c r="D66" s="119"/>
      <c r="E66" s="120"/>
      <c r="F66" s="91">
        <v>1200</v>
      </c>
      <c r="G66" s="123"/>
      <c r="H66" s="119">
        <v>1400</v>
      </c>
      <c r="I66" s="120"/>
      <c r="J66" s="92"/>
      <c r="K66" s="93"/>
      <c r="L66" s="94"/>
      <c r="M66" s="94"/>
      <c r="N66" s="95"/>
    </row>
    <row r="67" spans="1:14" ht="16.5" thickBot="1" x14ac:dyDescent="0.3">
      <c r="A67" s="96" t="s">
        <v>190</v>
      </c>
      <c r="B67" s="78">
        <f t="shared" si="0"/>
        <v>0</v>
      </c>
      <c r="C67" s="118"/>
      <c r="D67" s="121"/>
      <c r="E67" s="122"/>
      <c r="F67" s="146"/>
      <c r="G67" s="118"/>
      <c r="H67" s="121"/>
      <c r="I67" s="122"/>
      <c r="J67" s="100">
        <f t="shared" ref="J67" si="2">ROUND(((B67+G67)*4)+H67*9.4,2)</f>
        <v>0</v>
      </c>
      <c r="K67" s="101"/>
      <c r="L67" s="102"/>
      <c r="M67" s="102"/>
      <c r="N67" s="103"/>
    </row>
    <row r="68" spans="1:14" ht="16.5" thickBot="1" x14ac:dyDescent="0.3">
      <c r="A68" s="87" t="s">
        <v>191</v>
      </c>
      <c r="B68" s="78">
        <f t="shared" si="0"/>
        <v>0</v>
      </c>
      <c r="C68" s="123"/>
      <c r="D68" s="119"/>
      <c r="E68" s="120"/>
      <c r="F68" s="91"/>
      <c r="G68" s="123"/>
      <c r="H68" s="119"/>
      <c r="I68" s="120"/>
      <c r="J68" s="92"/>
      <c r="K68" s="93"/>
      <c r="L68" s="94"/>
      <c r="M68" s="94"/>
      <c r="N68" s="95"/>
    </row>
    <row r="69" spans="1:14" ht="16.5" thickBot="1" x14ac:dyDescent="0.3">
      <c r="A69" s="125" t="s">
        <v>192</v>
      </c>
      <c r="B69" s="78">
        <f t="shared" si="0"/>
        <v>0</v>
      </c>
      <c r="C69" s="126"/>
      <c r="D69" s="127"/>
      <c r="E69" s="130"/>
      <c r="F69" s="91"/>
      <c r="G69" s="126"/>
      <c r="H69" s="127"/>
      <c r="I69" s="130"/>
      <c r="J69" s="131"/>
      <c r="K69" s="132"/>
      <c r="L69" s="133"/>
      <c r="M69" s="133"/>
      <c r="N69" s="134"/>
    </row>
    <row r="70" spans="1:14" ht="16.5" thickBot="1" x14ac:dyDescent="0.3">
      <c r="A70" s="135" t="s">
        <v>109</v>
      </c>
      <c r="B70" s="136">
        <f>SUM(B7:B69)</f>
        <v>72000</v>
      </c>
      <c r="C70" s="136">
        <f t="shared" ref="C70:N70" si="3">SUM(C7:C69)</f>
        <v>0</v>
      </c>
      <c r="D70" s="136">
        <f t="shared" si="3"/>
        <v>0</v>
      </c>
      <c r="E70" s="136">
        <f t="shared" si="3"/>
        <v>0</v>
      </c>
      <c r="F70" s="136">
        <f t="shared" si="3"/>
        <v>72000</v>
      </c>
      <c r="G70" s="136">
        <f t="shared" si="3"/>
        <v>1500</v>
      </c>
      <c r="H70" s="136">
        <f t="shared" si="3"/>
        <v>32882</v>
      </c>
      <c r="I70" s="136">
        <f t="shared" si="3"/>
        <v>948</v>
      </c>
      <c r="J70" s="137">
        <f t="shared" si="3"/>
        <v>23410</v>
      </c>
      <c r="K70" s="136">
        <f t="shared" si="3"/>
        <v>0</v>
      </c>
      <c r="L70" s="136">
        <f t="shared" si="3"/>
        <v>0</v>
      </c>
      <c r="M70" s="136">
        <f t="shared" si="3"/>
        <v>0</v>
      </c>
      <c r="N70" s="138">
        <f t="shared" si="3"/>
        <v>0</v>
      </c>
    </row>
    <row r="71" spans="1:14" x14ac:dyDescent="0.25">
      <c r="A71" s="139"/>
      <c r="B71" s="140"/>
      <c r="C71" s="140"/>
      <c r="D71" s="140"/>
      <c r="E71" s="140"/>
      <c r="F71" s="140"/>
      <c r="G71" s="139"/>
      <c r="H71" s="139"/>
      <c r="I71" s="139"/>
      <c r="J71" s="139"/>
      <c r="K71" s="139"/>
      <c r="L71" s="139"/>
      <c r="M71" s="139"/>
      <c r="N71" s="139"/>
    </row>
    <row r="72" spans="1:14" ht="15.75" x14ac:dyDescent="0.25">
      <c r="A72" s="141" t="s">
        <v>193</v>
      </c>
      <c r="B72" s="142"/>
      <c r="C72" s="142"/>
      <c r="D72" s="142"/>
      <c r="E72" s="142"/>
      <c r="F72" s="142"/>
      <c r="G72" s="67"/>
      <c r="H72" s="67"/>
      <c r="I72" s="67"/>
      <c r="J72" s="67"/>
      <c r="K72" s="67"/>
      <c r="L72" s="67"/>
      <c r="M72" s="67"/>
      <c r="N72" s="67"/>
    </row>
  </sheetData>
  <mergeCells count="10">
    <mergeCell ref="K4:N4"/>
    <mergeCell ref="K5:L5"/>
    <mergeCell ref="M5:N5"/>
    <mergeCell ref="B1:J2"/>
    <mergeCell ref="A4:A6"/>
    <mergeCell ref="B4:F5"/>
    <mergeCell ref="G4:G6"/>
    <mergeCell ref="H4:H6"/>
    <mergeCell ref="I4:I6"/>
    <mergeCell ref="J4:J6"/>
  </mergeCells>
  <pageMargins left="0.70866141732283472" right="0.70866141732283472" top="0.74803149606299213" bottom="0.74803149606299213" header="0.31496062992125984" footer="0.31496062992125984"/>
  <pageSetup paperSize="9" scale="59" fitToHeight="2" orientation="landscape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N72"/>
  <sheetViews>
    <sheetView view="pageBreakPreview" topLeftCell="A37" zoomScale="70" zoomScaleNormal="90" zoomScaleSheetLayoutView="70" workbookViewId="0">
      <selection activeCell="D78" sqref="D78"/>
    </sheetView>
  </sheetViews>
  <sheetFormatPr defaultColWidth="8.85546875" defaultRowHeight="15" x14ac:dyDescent="0.25"/>
  <cols>
    <col min="1" max="1" width="48.140625" style="67" customWidth="1"/>
    <col min="2" max="2" width="10.7109375" style="142" customWidth="1"/>
    <col min="3" max="3" width="24.42578125" style="142" customWidth="1"/>
    <col min="4" max="4" width="21.5703125" style="142" customWidth="1"/>
    <col min="5" max="5" width="12" style="142" customWidth="1"/>
    <col min="6" max="6" width="16.5703125" style="142" customWidth="1"/>
    <col min="7" max="7" width="16.42578125" style="67" customWidth="1"/>
    <col min="8" max="8" width="16.140625" style="67" customWidth="1"/>
    <col min="9" max="9" width="12.85546875" style="67" customWidth="1"/>
    <col min="10" max="10" width="14" style="67" customWidth="1"/>
    <col min="11" max="244" width="8.85546875" style="67"/>
    <col min="245" max="245" width="34" style="67" customWidth="1"/>
    <col min="246" max="246" width="11.28515625" style="67" customWidth="1"/>
    <col min="247" max="247" width="11" style="67" customWidth="1"/>
    <col min="248" max="254" width="8.85546875" style="67"/>
    <col min="255" max="256" width="10.7109375" style="67" customWidth="1"/>
    <col min="257" max="257" width="8.85546875" style="67"/>
    <col min="258" max="258" width="11.5703125" style="67" customWidth="1"/>
    <col min="259" max="259" width="13.7109375" style="67" customWidth="1"/>
    <col min="260" max="263" width="9.28515625" style="67" customWidth="1"/>
    <col min="264" max="500" width="8.85546875" style="67"/>
    <col min="501" max="501" width="34" style="67" customWidth="1"/>
    <col min="502" max="502" width="11.28515625" style="67" customWidth="1"/>
    <col min="503" max="503" width="11" style="67" customWidth="1"/>
    <col min="504" max="510" width="8.85546875" style="67"/>
    <col min="511" max="512" width="10.7109375" style="67" customWidth="1"/>
    <col min="513" max="513" width="8.85546875" style="67"/>
    <col min="514" max="514" width="11.5703125" style="67" customWidth="1"/>
    <col min="515" max="515" width="13.7109375" style="67" customWidth="1"/>
    <col min="516" max="519" width="9.28515625" style="67" customWidth="1"/>
    <col min="520" max="756" width="8.85546875" style="67"/>
    <col min="757" max="757" width="34" style="67" customWidth="1"/>
    <col min="758" max="758" width="11.28515625" style="67" customWidth="1"/>
    <col min="759" max="759" width="11" style="67" customWidth="1"/>
    <col min="760" max="766" width="8.85546875" style="67"/>
    <col min="767" max="768" width="10.7109375" style="67" customWidth="1"/>
    <col min="769" max="769" width="8.85546875" style="67"/>
    <col min="770" max="770" width="11.5703125" style="67" customWidth="1"/>
    <col min="771" max="771" width="13.7109375" style="67" customWidth="1"/>
    <col min="772" max="775" width="9.28515625" style="67" customWidth="1"/>
    <col min="776" max="1012" width="8.85546875" style="67"/>
    <col min="1013" max="1013" width="34" style="67" customWidth="1"/>
    <col min="1014" max="1014" width="11.28515625" style="67" customWidth="1"/>
    <col min="1015" max="1015" width="11" style="67" customWidth="1"/>
    <col min="1016" max="1022" width="8.85546875" style="67"/>
    <col min="1023" max="1024" width="10.7109375" style="67" customWidth="1"/>
    <col min="1025" max="1025" width="8.85546875" style="67"/>
    <col min="1026" max="1026" width="11.5703125" style="67" customWidth="1"/>
    <col min="1027" max="1027" width="13.7109375" style="67" customWidth="1"/>
    <col min="1028" max="1031" width="9.28515625" style="67" customWidth="1"/>
    <col min="1032" max="1268" width="8.85546875" style="67"/>
    <col min="1269" max="1269" width="34" style="67" customWidth="1"/>
    <col min="1270" max="1270" width="11.28515625" style="67" customWidth="1"/>
    <col min="1271" max="1271" width="11" style="67" customWidth="1"/>
    <col min="1272" max="1278" width="8.85546875" style="67"/>
    <col min="1279" max="1280" width="10.7109375" style="67" customWidth="1"/>
    <col min="1281" max="1281" width="8.85546875" style="67"/>
    <col min="1282" max="1282" width="11.5703125" style="67" customWidth="1"/>
    <col min="1283" max="1283" width="13.7109375" style="67" customWidth="1"/>
    <col min="1284" max="1287" width="9.28515625" style="67" customWidth="1"/>
    <col min="1288" max="1524" width="8.85546875" style="67"/>
    <col min="1525" max="1525" width="34" style="67" customWidth="1"/>
    <col min="1526" max="1526" width="11.28515625" style="67" customWidth="1"/>
    <col min="1527" max="1527" width="11" style="67" customWidth="1"/>
    <col min="1528" max="1534" width="8.85546875" style="67"/>
    <col min="1535" max="1536" width="10.7109375" style="67" customWidth="1"/>
    <col min="1537" max="1537" width="8.85546875" style="67"/>
    <col min="1538" max="1538" width="11.5703125" style="67" customWidth="1"/>
    <col min="1539" max="1539" width="13.7109375" style="67" customWidth="1"/>
    <col min="1540" max="1543" width="9.28515625" style="67" customWidth="1"/>
    <col min="1544" max="1780" width="8.85546875" style="67"/>
    <col min="1781" max="1781" width="34" style="67" customWidth="1"/>
    <col min="1782" max="1782" width="11.28515625" style="67" customWidth="1"/>
    <col min="1783" max="1783" width="11" style="67" customWidth="1"/>
    <col min="1784" max="1790" width="8.85546875" style="67"/>
    <col min="1791" max="1792" width="10.7109375" style="67" customWidth="1"/>
    <col min="1793" max="1793" width="8.85546875" style="67"/>
    <col min="1794" max="1794" width="11.5703125" style="67" customWidth="1"/>
    <col min="1795" max="1795" width="13.7109375" style="67" customWidth="1"/>
    <col min="1796" max="1799" width="9.28515625" style="67" customWidth="1"/>
    <col min="1800" max="2036" width="8.85546875" style="67"/>
    <col min="2037" max="2037" width="34" style="67" customWidth="1"/>
    <col min="2038" max="2038" width="11.28515625" style="67" customWidth="1"/>
    <col min="2039" max="2039" width="11" style="67" customWidth="1"/>
    <col min="2040" max="2046" width="8.85546875" style="67"/>
    <col min="2047" max="2048" width="10.7109375" style="67" customWidth="1"/>
    <col min="2049" max="2049" width="8.85546875" style="67"/>
    <col min="2050" max="2050" width="11.5703125" style="67" customWidth="1"/>
    <col min="2051" max="2051" width="13.7109375" style="67" customWidth="1"/>
    <col min="2052" max="2055" width="9.28515625" style="67" customWidth="1"/>
    <col min="2056" max="2292" width="8.85546875" style="67"/>
    <col min="2293" max="2293" width="34" style="67" customWidth="1"/>
    <col min="2294" max="2294" width="11.28515625" style="67" customWidth="1"/>
    <col min="2295" max="2295" width="11" style="67" customWidth="1"/>
    <col min="2296" max="2302" width="8.85546875" style="67"/>
    <col min="2303" max="2304" width="10.7109375" style="67" customWidth="1"/>
    <col min="2305" max="2305" width="8.85546875" style="67"/>
    <col min="2306" max="2306" width="11.5703125" style="67" customWidth="1"/>
    <col min="2307" max="2307" width="13.7109375" style="67" customWidth="1"/>
    <col min="2308" max="2311" width="9.28515625" style="67" customWidth="1"/>
    <col min="2312" max="2548" width="8.85546875" style="67"/>
    <col min="2549" max="2549" width="34" style="67" customWidth="1"/>
    <col min="2550" max="2550" width="11.28515625" style="67" customWidth="1"/>
    <col min="2551" max="2551" width="11" style="67" customWidth="1"/>
    <col min="2552" max="2558" width="8.85546875" style="67"/>
    <col min="2559" max="2560" width="10.7109375" style="67" customWidth="1"/>
    <col min="2561" max="2561" width="8.85546875" style="67"/>
    <col min="2562" max="2562" width="11.5703125" style="67" customWidth="1"/>
    <col min="2563" max="2563" width="13.7109375" style="67" customWidth="1"/>
    <col min="2564" max="2567" width="9.28515625" style="67" customWidth="1"/>
    <col min="2568" max="2804" width="8.85546875" style="67"/>
    <col min="2805" max="2805" width="34" style="67" customWidth="1"/>
    <col min="2806" max="2806" width="11.28515625" style="67" customWidth="1"/>
    <col min="2807" max="2807" width="11" style="67" customWidth="1"/>
    <col min="2808" max="2814" width="8.85546875" style="67"/>
    <col min="2815" max="2816" width="10.7109375" style="67" customWidth="1"/>
    <col min="2817" max="2817" width="8.85546875" style="67"/>
    <col min="2818" max="2818" width="11.5703125" style="67" customWidth="1"/>
    <col min="2819" max="2819" width="13.7109375" style="67" customWidth="1"/>
    <col min="2820" max="2823" width="9.28515625" style="67" customWidth="1"/>
    <col min="2824" max="3060" width="8.85546875" style="67"/>
    <col min="3061" max="3061" width="34" style="67" customWidth="1"/>
    <col min="3062" max="3062" width="11.28515625" style="67" customWidth="1"/>
    <col min="3063" max="3063" width="11" style="67" customWidth="1"/>
    <col min="3064" max="3070" width="8.85546875" style="67"/>
    <col min="3071" max="3072" width="10.7109375" style="67" customWidth="1"/>
    <col min="3073" max="3073" width="8.85546875" style="67"/>
    <col min="3074" max="3074" width="11.5703125" style="67" customWidth="1"/>
    <col min="3075" max="3075" width="13.7109375" style="67" customWidth="1"/>
    <col min="3076" max="3079" width="9.28515625" style="67" customWidth="1"/>
    <col min="3080" max="3316" width="8.85546875" style="67"/>
    <col min="3317" max="3317" width="34" style="67" customWidth="1"/>
    <col min="3318" max="3318" width="11.28515625" style="67" customWidth="1"/>
    <col min="3319" max="3319" width="11" style="67" customWidth="1"/>
    <col min="3320" max="3326" width="8.85546875" style="67"/>
    <col min="3327" max="3328" width="10.7109375" style="67" customWidth="1"/>
    <col min="3329" max="3329" width="8.85546875" style="67"/>
    <col min="3330" max="3330" width="11.5703125" style="67" customWidth="1"/>
    <col min="3331" max="3331" width="13.7109375" style="67" customWidth="1"/>
    <col min="3332" max="3335" width="9.28515625" style="67" customWidth="1"/>
    <col min="3336" max="3572" width="8.85546875" style="67"/>
    <col min="3573" max="3573" width="34" style="67" customWidth="1"/>
    <col min="3574" max="3574" width="11.28515625" style="67" customWidth="1"/>
    <col min="3575" max="3575" width="11" style="67" customWidth="1"/>
    <col min="3576" max="3582" width="8.85546875" style="67"/>
    <col min="3583" max="3584" width="10.7109375" style="67" customWidth="1"/>
    <col min="3585" max="3585" width="8.85546875" style="67"/>
    <col min="3586" max="3586" width="11.5703125" style="67" customWidth="1"/>
    <col min="3587" max="3587" width="13.7109375" style="67" customWidth="1"/>
    <col min="3588" max="3591" width="9.28515625" style="67" customWidth="1"/>
    <col min="3592" max="3828" width="8.85546875" style="67"/>
    <col min="3829" max="3829" width="34" style="67" customWidth="1"/>
    <col min="3830" max="3830" width="11.28515625" style="67" customWidth="1"/>
    <col min="3831" max="3831" width="11" style="67" customWidth="1"/>
    <col min="3832" max="3838" width="8.85546875" style="67"/>
    <col min="3839" max="3840" width="10.7109375" style="67" customWidth="1"/>
    <col min="3841" max="3841" width="8.85546875" style="67"/>
    <col min="3842" max="3842" width="11.5703125" style="67" customWidth="1"/>
    <col min="3843" max="3843" width="13.7109375" style="67" customWidth="1"/>
    <col min="3844" max="3847" width="9.28515625" style="67" customWidth="1"/>
    <col min="3848" max="4084" width="8.85546875" style="67"/>
    <col min="4085" max="4085" width="34" style="67" customWidth="1"/>
    <col min="4086" max="4086" width="11.28515625" style="67" customWidth="1"/>
    <col min="4087" max="4087" width="11" style="67" customWidth="1"/>
    <col min="4088" max="4094" width="8.85546875" style="67"/>
    <col min="4095" max="4096" width="10.7109375" style="67" customWidth="1"/>
    <col min="4097" max="4097" width="8.85546875" style="67"/>
    <col min="4098" max="4098" width="11.5703125" style="67" customWidth="1"/>
    <col min="4099" max="4099" width="13.7109375" style="67" customWidth="1"/>
    <col min="4100" max="4103" width="9.28515625" style="67" customWidth="1"/>
    <col min="4104" max="4340" width="8.85546875" style="67"/>
    <col min="4341" max="4341" width="34" style="67" customWidth="1"/>
    <col min="4342" max="4342" width="11.28515625" style="67" customWidth="1"/>
    <col min="4343" max="4343" width="11" style="67" customWidth="1"/>
    <col min="4344" max="4350" width="8.85546875" style="67"/>
    <col min="4351" max="4352" width="10.7109375" style="67" customWidth="1"/>
    <col min="4353" max="4353" width="8.85546875" style="67"/>
    <col min="4354" max="4354" width="11.5703125" style="67" customWidth="1"/>
    <col min="4355" max="4355" width="13.7109375" style="67" customWidth="1"/>
    <col min="4356" max="4359" width="9.28515625" style="67" customWidth="1"/>
    <col min="4360" max="4596" width="8.85546875" style="67"/>
    <col min="4597" max="4597" width="34" style="67" customWidth="1"/>
    <col min="4598" max="4598" width="11.28515625" style="67" customWidth="1"/>
    <col min="4599" max="4599" width="11" style="67" customWidth="1"/>
    <col min="4600" max="4606" width="8.85546875" style="67"/>
    <col min="4607" max="4608" width="10.7109375" style="67" customWidth="1"/>
    <col min="4609" max="4609" width="8.85546875" style="67"/>
    <col min="4610" max="4610" width="11.5703125" style="67" customWidth="1"/>
    <col min="4611" max="4611" width="13.7109375" style="67" customWidth="1"/>
    <col min="4612" max="4615" width="9.28515625" style="67" customWidth="1"/>
    <col min="4616" max="4852" width="8.85546875" style="67"/>
    <col min="4853" max="4853" width="34" style="67" customWidth="1"/>
    <col min="4854" max="4854" width="11.28515625" style="67" customWidth="1"/>
    <col min="4855" max="4855" width="11" style="67" customWidth="1"/>
    <col min="4856" max="4862" width="8.85546875" style="67"/>
    <col min="4863" max="4864" width="10.7109375" style="67" customWidth="1"/>
    <col min="4865" max="4865" width="8.85546875" style="67"/>
    <col min="4866" max="4866" width="11.5703125" style="67" customWidth="1"/>
    <col min="4867" max="4867" width="13.7109375" style="67" customWidth="1"/>
    <col min="4868" max="4871" width="9.28515625" style="67" customWidth="1"/>
    <col min="4872" max="5108" width="8.85546875" style="67"/>
    <col min="5109" max="5109" width="34" style="67" customWidth="1"/>
    <col min="5110" max="5110" width="11.28515625" style="67" customWidth="1"/>
    <col min="5111" max="5111" width="11" style="67" customWidth="1"/>
    <col min="5112" max="5118" width="8.85546875" style="67"/>
    <col min="5119" max="5120" width="10.7109375" style="67" customWidth="1"/>
    <col min="5121" max="5121" width="8.85546875" style="67"/>
    <col min="5122" max="5122" width="11.5703125" style="67" customWidth="1"/>
    <col min="5123" max="5123" width="13.7109375" style="67" customWidth="1"/>
    <col min="5124" max="5127" width="9.28515625" style="67" customWidth="1"/>
    <col min="5128" max="5364" width="8.85546875" style="67"/>
    <col min="5365" max="5365" width="34" style="67" customWidth="1"/>
    <col min="5366" max="5366" width="11.28515625" style="67" customWidth="1"/>
    <col min="5367" max="5367" width="11" style="67" customWidth="1"/>
    <col min="5368" max="5374" width="8.85546875" style="67"/>
    <col min="5375" max="5376" width="10.7109375" style="67" customWidth="1"/>
    <col min="5377" max="5377" width="8.85546875" style="67"/>
    <col min="5378" max="5378" width="11.5703125" style="67" customWidth="1"/>
    <col min="5379" max="5379" width="13.7109375" style="67" customWidth="1"/>
    <col min="5380" max="5383" width="9.28515625" style="67" customWidth="1"/>
    <col min="5384" max="5620" width="8.85546875" style="67"/>
    <col min="5621" max="5621" width="34" style="67" customWidth="1"/>
    <col min="5622" max="5622" width="11.28515625" style="67" customWidth="1"/>
    <col min="5623" max="5623" width="11" style="67" customWidth="1"/>
    <col min="5624" max="5630" width="8.85546875" style="67"/>
    <col min="5631" max="5632" width="10.7109375" style="67" customWidth="1"/>
    <col min="5633" max="5633" width="8.85546875" style="67"/>
    <col min="5634" max="5634" width="11.5703125" style="67" customWidth="1"/>
    <col min="5635" max="5635" width="13.7109375" style="67" customWidth="1"/>
    <col min="5636" max="5639" width="9.28515625" style="67" customWidth="1"/>
    <col min="5640" max="5876" width="8.85546875" style="67"/>
    <col min="5877" max="5877" width="34" style="67" customWidth="1"/>
    <col min="5878" max="5878" width="11.28515625" style="67" customWidth="1"/>
    <col min="5879" max="5879" width="11" style="67" customWidth="1"/>
    <col min="5880" max="5886" width="8.85546875" style="67"/>
    <col min="5887" max="5888" width="10.7109375" style="67" customWidth="1"/>
    <col min="5889" max="5889" width="8.85546875" style="67"/>
    <col min="5890" max="5890" width="11.5703125" style="67" customWidth="1"/>
    <col min="5891" max="5891" width="13.7109375" style="67" customWidth="1"/>
    <col min="5892" max="5895" width="9.28515625" style="67" customWidth="1"/>
    <col min="5896" max="6132" width="8.85546875" style="67"/>
    <col min="6133" max="6133" width="34" style="67" customWidth="1"/>
    <col min="6134" max="6134" width="11.28515625" style="67" customWidth="1"/>
    <col min="6135" max="6135" width="11" style="67" customWidth="1"/>
    <col min="6136" max="6142" width="8.85546875" style="67"/>
    <col min="6143" max="6144" width="10.7109375" style="67" customWidth="1"/>
    <col min="6145" max="6145" width="8.85546875" style="67"/>
    <col min="6146" max="6146" width="11.5703125" style="67" customWidth="1"/>
    <col min="6147" max="6147" width="13.7109375" style="67" customWidth="1"/>
    <col min="6148" max="6151" width="9.28515625" style="67" customWidth="1"/>
    <col min="6152" max="6388" width="8.85546875" style="67"/>
    <col min="6389" max="6389" width="34" style="67" customWidth="1"/>
    <col min="6390" max="6390" width="11.28515625" style="67" customWidth="1"/>
    <col min="6391" max="6391" width="11" style="67" customWidth="1"/>
    <col min="6392" max="6398" width="8.85546875" style="67"/>
    <col min="6399" max="6400" width="10.7109375" style="67" customWidth="1"/>
    <col min="6401" max="6401" width="8.85546875" style="67"/>
    <col min="6402" max="6402" width="11.5703125" style="67" customWidth="1"/>
    <col min="6403" max="6403" width="13.7109375" style="67" customWidth="1"/>
    <col min="6404" max="6407" width="9.28515625" style="67" customWidth="1"/>
    <col min="6408" max="6644" width="8.85546875" style="67"/>
    <col min="6645" max="6645" width="34" style="67" customWidth="1"/>
    <col min="6646" max="6646" width="11.28515625" style="67" customWidth="1"/>
    <col min="6647" max="6647" width="11" style="67" customWidth="1"/>
    <col min="6648" max="6654" width="8.85546875" style="67"/>
    <col min="6655" max="6656" width="10.7109375" style="67" customWidth="1"/>
    <col min="6657" max="6657" width="8.85546875" style="67"/>
    <col min="6658" max="6658" width="11.5703125" style="67" customWidth="1"/>
    <col min="6659" max="6659" width="13.7109375" style="67" customWidth="1"/>
    <col min="6660" max="6663" width="9.28515625" style="67" customWidth="1"/>
    <col min="6664" max="6900" width="8.85546875" style="67"/>
    <col min="6901" max="6901" width="34" style="67" customWidth="1"/>
    <col min="6902" max="6902" width="11.28515625" style="67" customWidth="1"/>
    <col min="6903" max="6903" width="11" style="67" customWidth="1"/>
    <col min="6904" max="6910" width="8.85546875" style="67"/>
    <col min="6911" max="6912" width="10.7109375" style="67" customWidth="1"/>
    <col min="6913" max="6913" width="8.85546875" style="67"/>
    <col min="6914" max="6914" width="11.5703125" style="67" customWidth="1"/>
    <col min="6915" max="6915" width="13.7109375" style="67" customWidth="1"/>
    <col min="6916" max="6919" width="9.28515625" style="67" customWidth="1"/>
    <col min="6920" max="7156" width="8.85546875" style="67"/>
    <col min="7157" max="7157" width="34" style="67" customWidth="1"/>
    <col min="7158" max="7158" width="11.28515625" style="67" customWidth="1"/>
    <col min="7159" max="7159" width="11" style="67" customWidth="1"/>
    <col min="7160" max="7166" width="8.85546875" style="67"/>
    <col min="7167" max="7168" width="10.7109375" style="67" customWidth="1"/>
    <col min="7169" max="7169" width="8.85546875" style="67"/>
    <col min="7170" max="7170" width="11.5703125" style="67" customWidth="1"/>
    <col min="7171" max="7171" width="13.7109375" style="67" customWidth="1"/>
    <col min="7172" max="7175" width="9.28515625" style="67" customWidth="1"/>
    <col min="7176" max="7412" width="8.85546875" style="67"/>
    <col min="7413" max="7413" width="34" style="67" customWidth="1"/>
    <col min="7414" max="7414" width="11.28515625" style="67" customWidth="1"/>
    <col min="7415" max="7415" width="11" style="67" customWidth="1"/>
    <col min="7416" max="7422" width="8.85546875" style="67"/>
    <col min="7423" max="7424" width="10.7109375" style="67" customWidth="1"/>
    <col min="7425" max="7425" width="8.85546875" style="67"/>
    <col min="7426" max="7426" width="11.5703125" style="67" customWidth="1"/>
    <col min="7427" max="7427" width="13.7109375" style="67" customWidth="1"/>
    <col min="7428" max="7431" width="9.28515625" style="67" customWidth="1"/>
    <col min="7432" max="7668" width="8.85546875" style="67"/>
    <col min="7669" max="7669" width="34" style="67" customWidth="1"/>
    <col min="7670" max="7670" width="11.28515625" style="67" customWidth="1"/>
    <col min="7671" max="7671" width="11" style="67" customWidth="1"/>
    <col min="7672" max="7678" width="8.85546875" style="67"/>
    <col min="7679" max="7680" width="10.7109375" style="67" customWidth="1"/>
    <col min="7681" max="7681" width="8.85546875" style="67"/>
    <col min="7682" max="7682" width="11.5703125" style="67" customWidth="1"/>
    <col min="7683" max="7683" width="13.7109375" style="67" customWidth="1"/>
    <col min="7684" max="7687" width="9.28515625" style="67" customWidth="1"/>
    <col min="7688" max="7924" width="8.85546875" style="67"/>
    <col min="7925" max="7925" width="34" style="67" customWidth="1"/>
    <col min="7926" max="7926" width="11.28515625" style="67" customWidth="1"/>
    <col min="7927" max="7927" width="11" style="67" customWidth="1"/>
    <col min="7928" max="7934" width="8.85546875" style="67"/>
    <col min="7935" max="7936" width="10.7109375" style="67" customWidth="1"/>
    <col min="7937" max="7937" width="8.85546875" style="67"/>
    <col min="7938" max="7938" width="11.5703125" style="67" customWidth="1"/>
    <col min="7939" max="7939" width="13.7109375" style="67" customWidth="1"/>
    <col min="7940" max="7943" width="9.28515625" style="67" customWidth="1"/>
    <col min="7944" max="8180" width="8.85546875" style="67"/>
    <col min="8181" max="8181" width="34" style="67" customWidth="1"/>
    <col min="8182" max="8182" width="11.28515625" style="67" customWidth="1"/>
    <col min="8183" max="8183" width="11" style="67" customWidth="1"/>
    <col min="8184" max="8190" width="8.85546875" style="67"/>
    <col min="8191" max="8192" width="10.7109375" style="67" customWidth="1"/>
    <col min="8193" max="8193" width="8.85546875" style="67"/>
    <col min="8194" max="8194" width="11.5703125" style="67" customWidth="1"/>
    <col min="8195" max="8195" width="13.7109375" style="67" customWidth="1"/>
    <col min="8196" max="8199" width="9.28515625" style="67" customWidth="1"/>
    <col min="8200" max="8436" width="8.85546875" style="67"/>
    <col min="8437" max="8437" width="34" style="67" customWidth="1"/>
    <col min="8438" max="8438" width="11.28515625" style="67" customWidth="1"/>
    <col min="8439" max="8439" width="11" style="67" customWidth="1"/>
    <col min="8440" max="8446" width="8.85546875" style="67"/>
    <col min="8447" max="8448" width="10.7109375" style="67" customWidth="1"/>
    <col min="8449" max="8449" width="8.85546875" style="67"/>
    <col min="8450" max="8450" width="11.5703125" style="67" customWidth="1"/>
    <col min="8451" max="8451" width="13.7109375" style="67" customWidth="1"/>
    <col min="8452" max="8455" width="9.28515625" style="67" customWidth="1"/>
    <col min="8456" max="8692" width="8.85546875" style="67"/>
    <col min="8693" max="8693" width="34" style="67" customWidth="1"/>
    <col min="8694" max="8694" width="11.28515625" style="67" customWidth="1"/>
    <col min="8695" max="8695" width="11" style="67" customWidth="1"/>
    <col min="8696" max="8702" width="8.85546875" style="67"/>
    <col min="8703" max="8704" width="10.7109375" style="67" customWidth="1"/>
    <col min="8705" max="8705" width="8.85546875" style="67"/>
    <col min="8706" max="8706" width="11.5703125" style="67" customWidth="1"/>
    <col min="8707" max="8707" width="13.7109375" style="67" customWidth="1"/>
    <col min="8708" max="8711" width="9.28515625" style="67" customWidth="1"/>
    <col min="8712" max="8948" width="8.85546875" style="67"/>
    <col min="8949" max="8949" width="34" style="67" customWidth="1"/>
    <col min="8950" max="8950" width="11.28515625" style="67" customWidth="1"/>
    <col min="8951" max="8951" width="11" style="67" customWidth="1"/>
    <col min="8952" max="8958" width="8.85546875" style="67"/>
    <col min="8959" max="8960" width="10.7109375" style="67" customWidth="1"/>
    <col min="8961" max="8961" width="8.85546875" style="67"/>
    <col min="8962" max="8962" width="11.5703125" style="67" customWidth="1"/>
    <col min="8963" max="8963" width="13.7109375" style="67" customWidth="1"/>
    <col min="8964" max="8967" width="9.28515625" style="67" customWidth="1"/>
    <col min="8968" max="9204" width="8.85546875" style="67"/>
    <col min="9205" max="9205" width="34" style="67" customWidth="1"/>
    <col min="9206" max="9206" width="11.28515625" style="67" customWidth="1"/>
    <col min="9207" max="9207" width="11" style="67" customWidth="1"/>
    <col min="9208" max="9214" width="8.85546875" style="67"/>
    <col min="9215" max="9216" width="10.7109375" style="67" customWidth="1"/>
    <col min="9217" max="9217" width="8.85546875" style="67"/>
    <col min="9218" max="9218" width="11.5703125" style="67" customWidth="1"/>
    <col min="9219" max="9219" width="13.7109375" style="67" customWidth="1"/>
    <col min="9220" max="9223" width="9.28515625" style="67" customWidth="1"/>
    <col min="9224" max="9460" width="8.85546875" style="67"/>
    <col min="9461" max="9461" width="34" style="67" customWidth="1"/>
    <col min="9462" max="9462" width="11.28515625" style="67" customWidth="1"/>
    <col min="9463" max="9463" width="11" style="67" customWidth="1"/>
    <col min="9464" max="9470" width="8.85546875" style="67"/>
    <col min="9471" max="9472" width="10.7109375" style="67" customWidth="1"/>
    <col min="9473" max="9473" width="8.85546875" style="67"/>
    <col min="9474" max="9474" width="11.5703125" style="67" customWidth="1"/>
    <col min="9475" max="9475" width="13.7109375" style="67" customWidth="1"/>
    <col min="9476" max="9479" width="9.28515625" style="67" customWidth="1"/>
    <col min="9480" max="9716" width="8.85546875" style="67"/>
    <col min="9717" max="9717" width="34" style="67" customWidth="1"/>
    <col min="9718" max="9718" width="11.28515625" style="67" customWidth="1"/>
    <col min="9719" max="9719" width="11" style="67" customWidth="1"/>
    <col min="9720" max="9726" width="8.85546875" style="67"/>
    <col min="9727" max="9728" width="10.7109375" style="67" customWidth="1"/>
    <col min="9729" max="9729" width="8.85546875" style="67"/>
    <col min="9730" max="9730" width="11.5703125" style="67" customWidth="1"/>
    <col min="9731" max="9731" width="13.7109375" style="67" customWidth="1"/>
    <col min="9732" max="9735" width="9.28515625" style="67" customWidth="1"/>
    <col min="9736" max="9972" width="8.85546875" style="67"/>
    <col min="9973" max="9973" width="34" style="67" customWidth="1"/>
    <col min="9974" max="9974" width="11.28515625" style="67" customWidth="1"/>
    <col min="9975" max="9975" width="11" style="67" customWidth="1"/>
    <col min="9976" max="9982" width="8.85546875" style="67"/>
    <col min="9983" max="9984" width="10.7109375" style="67" customWidth="1"/>
    <col min="9985" max="9985" width="8.85546875" style="67"/>
    <col min="9986" max="9986" width="11.5703125" style="67" customWidth="1"/>
    <col min="9987" max="9987" width="13.7109375" style="67" customWidth="1"/>
    <col min="9988" max="9991" width="9.28515625" style="67" customWidth="1"/>
    <col min="9992" max="10228" width="8.85546875" style="67"/>
    <col min="10229" max="10229" width="34" style="67" customWidth="1"/>
    <col min="10230" max="10230" width="11.28515625" style="67" customWidth="1"/>
    <col min="10231" max="10231" width="11" style="67" customWidth="1"/>
    <col min="10232" max="10238" width="8.85546875" style="67"/>
    <col min="10239" max="10240" width="10.7109375" style="67" customWidth="1"/>
    <col min="10241" max="10241" width="8.85546875" style="67"/>
    <col min="10242" max="10242" width="11.5703125" style="67" customWidth="1"/>
    <col min="10243" max="10243" width="13.7109375" style="67" customWidth="1"/>
    <col min="10244" max="10247" width="9.28515625" style="67" customWidth="1"/>
    <col min="10248" max="10484" width="8.85546875" style="67"/>
    <col min="10485" max="10485" width="34" style="67" customWidth="1"/>
    <col min="10486" max="10486" width="11.28515625" style="67" customWidth="1"/>
    <col min="10487" max="10487" width="11" style="67" customWidth="1"/>
    <col min="10488" max="10494" width="8.85546875" style="67"/>
    <col min="10495" max="10496" width="10.7109375" style="67" customWidth="1"/>
    <col min="10497" max="10497" width="8.85546875" style="67"/>
    <col min="10498" max="10498" width="11.5703125" style="67" customWidth="1"/>
    <col min="10499" max="10499" width="13.7109375" style="67" customWidth="1"/>
    <col min="10500" max="10503" width="9.28515625" style="67" customWidth="1"/>
    <col min="10504" max="10740" width="8.85546875" style="67"/>
    <col min="10741" max="10741" width="34" style="67" customWidth="1"/>
    <col min="10742" max="10742" width="11.28515625" style="67" customWidth="1"/>
    <col min="10743" max="10743" width="11" style="67" customWidth="1"/>
    <col min="10744" max="10750" width="8.85546875" style="67"/>
    <col min="10751" max="10752" width="10.7109375" style="67" customWidth="1"/>
    <col min="10753" max="10753" width="8.85546875" style="67"/>
    <col min="10754" max="10754" width="11.5703125" style="67" customWidth="1"/>
    <col min="10755" max="10755" width="13.7109375" style="67" customWidth="1"/>
    <col min="10756" max="10759" width="9.28515625" style="67" customWidth="1"/>
    <col min="10760" max="10996" width="8.85546875" style="67"/>
    <col min="10997" max="10997" width="34" style="67" customWidth="1"/>
    <col min="10998" max="10998" width="11.28515625" style="67" customWidth="1"/>
    <col min="10999" max="10999" width="11" style="67" customWidth="1"/>
    <col min="11000" max="11006" width="8.85546875" style="67"/>
    <col min="11007" max="11008" width="10.7109375" style="67" customWidth="1"/>
    <col min="11009" max="11009" width="8.85546875" style="67"/>
    <col min="11010" max="11010" width="11.5703125" style="67" customWidth="1"/>
    <col min="11011" max="11011" width="13.7109375" style="67" customWidth="1"/>
    <col min="11012" max="11015" width="9.28515625" style="67" customWidth="1"/>
    <col min="11016" max="11252" width="8.85546875" style="67"/>
    <col min="11253" max="11253" width="34" style="67" customWidth="1"/>
    <col min="11254" max="11254" width="11.28515625" style="67" customWidth="1"/>
    <col min="11255" max="11255" width="11" style="67" customWidth="1"/>
    <col min="11256" max="11262" width="8.85546875" style="67"/>
    <col min="11263" max="11264" width="10.7109375" style="67" customWidth="1"/>
    <col min="11265" max="11265" width="8.85546875" style="67"/>
    <col min="11266" max="11266" width="11.5703125" style="67" customWidth="1"/>
    <col min="11267" max="11267" width="13.7109375" style="67" customWidth="1"/>
    <col min="11268" max="11271" width="9.28515625" style="67" customWidth="1"/>
    <col min="11272" max="11508" width="8.85546875" style="67"/>
    <col min="11509" max="11509" width="34" style="67" customWidth="1"/>
    <col min="11510" max="11510" width="11.28515625" style="67" customWidth="1"/>
    <col min="11511" max="11511" width="11" style="67" customWidth="1"/>
    <col min="11512" max="11518" width="8.85546875" style="67"/>
    <col min="11519" max="11520" width="10.7109375" style="67" customWidth="1"/>
    <col min="11521" max="11521" width="8.85546875" style="67"/>
    <col min="11522" max="11522" width="11.5703125" style="67" customWidth="1"/>
    <col min="11523" max="11523" width="13.7109375" style="67" customWidth="1"/>
    <col min="11524" max="11527" width="9.28515625" style="67" customWidth="1"/>
    <col min="11528" max="11764" width="8.85546875" style="67"/>
    <col min="11765" max="11765" width="34" style="67" customWidth="1"/>
    <col min="11766" max="11766" width="11.28515625" style="67" customWidth="1"/>
    <col min="11767" max="11767" width="11" style="67" customWidth="1"/>
    <col min="11768" max="11774" width="8.85546875" style="67"/>
    <col min="11775" max="11776" width="10.7109375" style="67" customWidth="1"/>
    <col min="11777" max="11777" width="8.85546875" style="67"/>
    <col min="11778" max="11778" width="11.5703125" style="67" customWidth="1"/>
    <col min="11779" max="11779" width="13.7109375" style="67" customWidth="1"/>
    <col min="11780" max="11783" width="9.28515625" style="67" customWidth="1"/>
    <col min="11784" max="12020" width="8.85546875" style="67"/>
    <col min="12021" max="12021" width="34" style="67" customWidth="1"/>
    <col min="12022" max="12022" width="11.28515625" style="67" customWidth="1"/>
    <col min="12023" max="12023" width="11" style="67" customWidth="1"/>
    <col min="12024" max="12030" width="8.85546875" style="67"/>
    <col min="12031" max="12032" width="10.7109375" style="67" customWidth="1"/>
    <col min="12033" max="12033" width="8.85546875" style="67"/>
    <col min="12034" max="12034" width="11.5703125" style="67" customWidth="1"/>
    <col min="12035" max="12035" width="13.7109375" style="67" customWidth="1"/>
    <col min="12036" max="12039" width="9.28515625" style="67" customWidth="1"/>
    <col min="12040" max="12276" width="8.85546875" style="67"/>
    <col min="12277" max="12277" width="34" style="67" customWidth="1"/>
    <col min="12278" max="12278" width="11.28515625" style="67" customWidth="1"/>
    <col min="12279" max="12279" width="11" style="67" customWidth="1"/>
    <col min="12280" max="12286" width="8.85546875" style="67"/>
    <col min="12287" max="12288" width="10.7109375" style="67" customWidth="1"/>
    <col min="12289" max="12289" width="8.85546875" style="67"/>
    <col min="12290" max="12290" width="11.5703125" style="67" customWidth="1"/>
    <col min="12291" max="12291" width="13.7109375" style="67" customWidth="1"/>
    <col min="12292" max="12295" width="9.28515625" style="67" customWidth="1"/>
    <col min="12296" max="12532" width="8.85546875" style="67"/>
    <col min="12533" max="12533" width="34" style="67" customWidth="1"/>
    <col min="12534" max="12534" width="11.28515625" style="67" customWidth="1"/>
    <col min="12535" max="12535" width="11" style="67" customWidth="1"/>
    <col min="12536" max="12542" width="8.85546875" style="67"/>
    <col min="12543" max="12544" width="10.7109375" style="67" customWidth="1"/>
    <col min="12545" max="12545" width="8.85546875" style="67"/>
    <col min="12546" max="12546" width="11.5703125" style="67" customWidth="1"/>
    <col min="12547" max="12547" width="13.7109375" style="67" customWidth="1"/>
    <col min="12548" max="12551" width="9.28515625" style="67" customWidth="1"/>
    <col min="12552" max="12788" width="8.85546875" style="67"/>
    <col min="12789" max="12789" width="34" style="67" customWidth="1"/>
    <col min="12790" max="12790" width="11.28515625" style="67" customWidth="1"/>
    <col min="12791" max="12791" width="11" style="67" customWidth="1"/>
    <col min="12792" max="12798" width="8.85546875" style="67"/>
    <col min="12799" max="12800" width="10.7109375" style="67" customWidth="1"/>
    <col min="12801" max="12801" width="8.85546875" style="67"/>
    <col min="12802" max="12802" width="11.5703125" style="67" customWidth="1"/>
    <col min="12803" max="12803" width="13.7109375" style="67" customWidth="1"/>
    <col min="12804" max="12807" width="9.28515625" style="67" customWidth="1"/>
    <col min="12808" max="13044" width="8.85546875" style="67"/>
    <col min="13045" max="13045" width="34" style="67" customWidth="1"/>
    <col min="13046" max="13046" width="11.28515625" style="67" customWidth="1"/>
    <col min="13047" max="13047" width="11" style="67" customWidth="1"/>
    <col min="13048" max="13054" width="8.85546875" style="67"/>
    <col min="13055" max="13056" width="10.7109375" style="67" customWidth="1"/>
    <col min="13057" max="13057" width="8.85546875" style="67"/>
    <col min="13058" max="13058" width="11.5703125" style="67" customWidth="1"/>
    <col min="13059" max="13059" width="13.7109375" style="67" customWidth="1"/>
    <col min="13060" max="13063" width="9.28515625" style="67" customWidth="1"/>
    <col min="13064" max="13300" width="8.85546875" style="67"/>
    <col min="13301" max="13301" width="34" style="67" customWidth="1"/>
    <col min="13302" max="13302" width="11.28515625" style="67" customWidth="1"/>
    <col min="13303" max="13303" width="11" style="67" customWidth="1"/>
    <col min="13304" max="13310" width="8.85546875" style="67"/>
    <col min="13311" max="13312" width="10.7109375" style="67" customWidth="1"/>
    <col min="13313" max="13313" width="8.85546875" style="67"/>
    <col min="13314" max="13314" width="11.5703125" style="67" customWidth="1"/>
    <col min="13315" max="13315" width="13.7109375" style="67" customWidth="1"/>
    <col min="13316" max="13319" width="9.28515625" style="67" customWidth="1"/>
    <col min="13320" max="13556" width="8.85546875" style="67"/>
    <col min="13557" max="13557" width="34" style="67" customWidth="1"/>
    <col min="13558" max="13558" width="11.28515625" style="67" customWidth="1"/>
    <col min="13559" max="13559" width="11" style="67" customWidth="1"/>
    <col min="13560" max="13566" width="8.85546875" style="67"/>
    <col min="13567" max="13568" width="10.7109375" style="67" customWidth="1"/>
    <col min="13569" max="13569" width="8.85546875" style="67"/>
    <col min="13570" max="13570" width="11.5703125" style="67" customWidth="1"/>
    <col min="13571" max="13571" width="13.7109375" style="67" customWidth="1"/>
    <col min="13572" max="13575" width="9.28515625" style="67" customWidth="1"/>
    <col min="13576" max="13812" width="8.85546875" style="67"/>
    <col min="13813" max="13813" width="34" style="67" customWidth="1"/>
    <col min="13814" max="13814" width="11.28515625" style="67" customWidth="1"/>
    <col min="13815" max="13815" width="11" style="67" customWidth="1"/>
    <col min="13816" max="13822" width="8.85546875" style="67"/>
    <col min="13823" max="13824" width="10.7109375" style="67" customWidth="1"/>
    <col min="13825" max="13825" width="8.85546875" style="67"/>
    <col min="13826" max="13826" width="11.5703125" style="67" customWidth="1"/>
    <col min="13827" max="13827" width="13.7109375" style="67" customWidth="1"/>
    <col min="13828" max="13831" width="9.28515625" style="67" customWidth="1"/>
    <col min="13832" max="14068" width="8.85546875" style="67"/>
    <col min="14069" max="14069" width="34" style="67" customWidth="1"/>
    <col min="14070" max="14070" width="11.28515625" style="67" customWidth="1"/>
    <col min="14071" max="14071" width="11" style="67" customWidth="1"/>
    <col min="14072" max="14078" width="8.85546875" style="67"/>
    <col min="14079" max="14080" width="10.7109375" style="67" customWidth="1"/>
    <col min="14081" max="14081" width="8.85546875" style="67"/>
    <col min="14082" max="14082" width="11.5703125" style="67" customWidth="1"/>
    <col min="14083" max="14083" width="13.7109375" style="67" customWidth="1"/>
    <col min="14084" max="14087" width="9.28515625" style="67" customWidth="1"/>
    <col min="14088" max="14324" width="8.85546875" style="67"/>
    <col min="14325" max="14325" width="34" style="67" customWidth="1"/>
    <col min="14326" max="14326" width="11.28515625" style="67" customWidth="1"/>
    <col min="14327" max="14327" width="11" style="67" customWidth="1"/>
    <col min="14328" max="14334" width="8.85546875" style="67"/>
    <col min="14335" max="14336" width="10.7109375" style="67" customWidth="1"/>
    <col min="14337" max="14337" width="8.85546875" style="67"/>
    <col min="14338" max="14338" width="11.5703125" style="67" customWidth="1"/>
    <col min="14339" max="14339" width="13.7109375" style="67" customWidth="1"/>
    <col min="14340" max="14343" width="9.28515625" style="67" customWidth="1"/>
    <col min="14344" max="14580" width="8.85546875" style="67"/>
    <col min="14581" max="14581" width="34" style="67" customWidth="1"/>
    <col min="14582" max="14582" width="11.28515625" style="67" customWidth="1"/>
    <col min="14583" max="14583" width="11" style="67" customWidth="1"/>
    <col min="14584" max="14590" width="8.85546875" style="67"/>
    <col min="14591" max="14592" width="10.7109375" style="67" customWidth="1"/>
    <col min="14593" max="14593" width="8.85546875" style="67"/>
    <col min="14594" max="14594" width="11.5703125" style="67" customWidth="1"/>
    <col min="14595" max="14595" width="13.7109375" style="67" customWidth="1"/>
    <col min="14596" max="14599" width="9.28515625" style="67" customWidth="1"/>
    <col min="14600" max="14836" width="8.85546875" style="67"/>
    <col min="14837" max="14837" width="34" style="67" customWidth="1"/>
    <col min="14838" max="14838" width="11.28515625" style="67" customWidth="1"/>
    <col min="14839" max="14839" width="11" style="67" customWidth="1"/>
    <col min="14840" max="14846" width="8.85546875" style="67"/>
    <col min="14847" max="14848" width="10.7109375" style="67" customWidth="1"/>
    <col min="14849" max="14849" width="8.85546875" style="67"/>
    <col min="14850" max="14850" width="11.5703125" style="67" customWidth="1"/>
    <col min="14851" max="14851" width="13.7109375" style="67" customWidth="1"/>
    <col min="14852" max="14855" width="9.28515625" style="67" customWidth="1"/>
    <col min="14856" max="15092" width="8.85546875" style="67"/>
    <col min="15093" max="15093" width="34" style="67" customWidth="1"/>
    <col min="15094" max="15094" width="11.28515625" style="67" customWidth="1"/>
    <col min="15095" max="15095" width="11" style="67" customWidth="1"/>
    <col min="15096" max="15102" width="8.85546875" style="67"/>
    <col min="15103" max="15104" width="10.7109375" style="67" customWidth="1"/>
    <col min="15105" max="15105" width="8.85546875" style="67"/>
    <col min="15106" max="15106" width="11.5703125" style="67" customWidth="1"/>
    <col min="15107" max="15107" width="13.7109375" style="67" customWidth="1"/>
    <col min="15108" max="15111" width="9.28515625" style="67" customWidth="1"/>
    <col min="15112" max="15348" width="8.85546875" style="67"/>
    <col min="15349" max="15349" width="34" style="67" customWidth="1"/>
    <col min="15350" max="15350" width="11.28515625" style="67" customWidth="1"/>
    <col min="15351" max="15351" width="11" style="67" customWidth="1"/>
    <col min="15352" max="15358" width="8.85546875" style="67"/>
    <col min="15359" max="15360" width="10.7109375" style="67" customWidth="1"/>
    <col min="15361" max="15361" width="8.85546875" style="67"/>
    <col min="15362" max="15362" width="11.5703125" style="67" customWidth="1"/>
    <col min="15363" max="15363" width="13.7109375" style="67" customWidth="1"/>
    <col min="15364" max="15367" width="9.28515625" style="67" customWidth="1"/>
    <col min="15368" max="15604" width="8.85546875" style="67"/>
    <col min="15605" max="15605" width="34" style="67" customWidth="1"/>
    <col min="15606" max="15606" width="11.28515625" style="67" customWidth="1"/>
    <col min="15607" max="15607" width="11" style="67" customWidth="1"/>
    <col min="15608" max="15614" width="8.85546875" style="67"/>
    <col min="15615" max="15616" width="10.7109375" style="67" customWidth="1"/>
    <col min="15617" max="15617" width="8.85546875" style="67"/>
    <col min="15618" max="15618" width="11.5703125" style="67" customWidth="1"/>
    <col min="15619" max="15619" width="13.7109375" style="67" customWidth="1"/>
    <col min="15620" max="15623" width="9.28515625" style="67" customWidth="1"/>
    <col min="15624" max="15860" width="8.85546875" style="67"/>
    <col min="15861" max="15861" width="34" style="67" customWidth="1"/>
    <col min="15862" max="15862" width="11.28515625" style="67" customWidth="1"/>
    <col min="15863" max="15863" width="11" style="67" customWidth="1"/>
    <col min="15864" max="15870" width="8.85546875" style="67"/>
    <col min="15871" max="15872" width="10.7109375" style="67" customWidth="1"/>
    <col min="15873" max="15873" width="8.85546875" style="67"/>
    <col min="15874" max="15874" width="11.5703125" style="67" customWidth="1"/>
    <col min="15875" max="15875" width="13.7109375" style="67" customWidth="1"/>
    <col min="15876" max="15879" width="9.28515625" style="67" customWidth="1"/>
    <col min="15880" max="16116" width="8.85546875" style="67"/>
    <col min="16117" max="16117" width="34" style="67" customWidth="1"/>
    <col min="16118" max="16118" width="11.28515625" style="67" customWidth="1"/>
    <col min="16119" max="16119" width="11" style="67" customWidth="1"/>
    <col min="16120" max="16126" width="8.85546875" style="67"/>
    <col min="16127" max="16128" width="10.7109375" style="67" customWidth="1"/>
    <col min="16129" max="16129" width="8.85546875" style="67"/>
    <col min="16130" max="16130" width="11.5703125" style="67" customWidth="1"/>
    <col min="16131" max="16131" width="13.7109375" style="67" customWidth="1"/>
    <col min="16132" max="16135" width="9.28515625" style="67" customWidth="1"/>
    <col min="16136" max="16376" width="8.85546875" style="67"/>
    <col min="16377" max="16384" width="8.85546875" style="67" customWidth="1"/>
  </cols>
  <sheetData>
    <row r="1" spans="1:14" ht="24" customHeight="1" x14ac:dyDescent="0.25">
      <c r="B1" s="477" t="s">
        <v>115</v>
      </c>
      <c r="C1" s="477"/>
      <c r="D1" s="477"/>
      <c r="E1" s="477"/>
      <c r="F1" s="477"/>
      <c r="G1" s="477"/>
      <c r="H1" s="477"/>
      <c r="I1" s="477"/>
      <c r="J1" s="477"/>
    </row>
    <row r="2" spans="1:14" x14ac:dyDescent="0.25">
      <c r="B2" s="477"/>
      <c r="C2" s="477"/>
      <c r="D2" s="477"/>
      <c r="E2" s="477"/>
      <c r="F2" s="477"/>
      <c r="G2" s="477"/>
      <c r="H2" s="477"/>
      <c r="I2" s="477"/>
      <c r="J2" s="477"/>
    </row>
    <row r="3" spans="1:14" ht="21.6" customHeight="1" thickBot="1" x14ac:dyDescent="0.3">
      <c r="A3" s="221" t="s">
        <v>265</v>
      </c>
      <c r="B3" s="68"/>
      <c r="C3" s="68"/>
      <c r="D3" s="68"/>
      <c r="E3" s="68"/>
      <c r="F3" s="68"/>
    </row>
    <row r="4" spans="1:14" ht="32.450000000000003" customHeight="1" x14ac:dyDescent="0.25">
      <c r="A4" s="478" t="s">
        <v>117</v>
      </c>
      <c r="B4" s="481" t="s">
        <v>118</v>
      </c>
      <c r="C4" s="482"/>
      <c r="D4" s="482"/>
      <c r="E4" s="482"/>
      <c r="F4" s="483"/>
      <c r="G4" s="487" t="s">
        <v>119</v>
      </c>
      <c r="H4" s="487" t="s">
        <v>120</v>
      </c>
      <c r="I4" s="490" t="s">
        <v>121</v>
      </c>
      <c r="J4" s="493" t="s">
        <v>122</v>
      </c>
      <c r="K4" s="472" t="s">
        <v>123</v>
      </c>
      <c r="L4" s="472"/>
      <c r="M4" s="472"/>
      <c r="N4" s="473"/>
    </row>
    <row r="5" spans="1:14" ht="24" customHeight="1" x14ac:dyDescent="0.25">
      <c r="A5" s="479"/>
      <c r="B5" s="484"/>
      <c r="C5" s="485"/>
      <c r="D5" s="485"/>
      <c r="E5" s="485"/>
      <c r="F5" s="486"/>
      <c r="G5" s="488"/>
      <c r="H5" s="488"/>
      <c r="I5" s="491"/>
      <c r="J5" s="494"/>
      <c r="K5" s="474" t="s">
        <v>124</v>
      </c>
      <c r="L5" s="474"/>
      <c r="M5" s="475" t="s">
        <v>125</v>
      </c>
      <c r="N5" s="476"/>
    </row>
    <row r="6" spans="1:14" ht="53.25" customHeight="1" thickBot="1" x14ac:dyDescent="0.3">
      <c r="A6" s="480"/>
      <c r="B6" s="72" t="s">
        <v>12</v>
      </c>
      <c r="C6" s="74" t="s">
        <v>126</v>
      </c>
      <c r="D6" s="74" t="s">
        <v>127</v>
      </c>
      <c r="E6" s="74" t="s">
        <v>128</v>
      </c>
      <c r="F6" s="74" t="s">
        <v>129</v>
      </c>
      <c r="G6" s="489"/>
      <c r="H6" s="489"/>
      <c r="I6" s="492"/>
      <c r="J6" s="495"/>
      <c r="K6" s="74" t="s">
        <v>129</v>
      </c>
      <c r="L6" s="75" t="s">
        <v>120</v>
      </c>
      <c r="M6" s="74" t="s">
        <v>129</v>
      </c>
      <c r="N6" s="76" t="s">
        <v>120</v>
      </c>
    </row>
    <row r="7" spans="1:14" ht="16.5" thickBot="1" x14ac:dyDescent="0.3">
      <c r="A7" s="77" t="s">
        <v>130</v>
      </c>
      <c r="B7" s="78">
        <f t="shared" ref="B7:B69" si="0">C7+D7+F7</f>
        <v>0</v>
      </c>
      <c r="C7" s="143"/>
      <c r="D7" s="144"/>
      <c r="E7" s="82"/>
      <c r="F7" s="145"/>
      <c r="G7" s="143"/>
      <c r="H7" s="144"/>
      <c r="I7" s="82"/>
      <c r="J7" s="83"/>
      <c r="K7" s="84"/>
      <c r="L7" s="85"/>
      <c r="M7" s="85"/>
      <c r="N7" s="86"/>
    </row>
    <row r="8" spans="1:14" ht="16.5" thickBot="1" x14ac:dyDescent="0.3">
      <c r="A8" s="87" t="s">
        <v>131</v>
      </c>
      <c r="B8" s="78">
        <f t="shared" si="0"/>
        <v>0</v>
      </c>
      <c r="C8" s="88"/>
      <c r="D8" s="89"/>
      <c r="E8" s="90"/>
      <c r="F8" s="91"/>
      <c r="G8" s="88"/>
      <c r="H8" s="89"/>
      <c r="I8" s="90"/>
      <c r="J8" s="92"/>
      <c r="K8" s="93"/>
      <c r="L8" s="94"/>
      <c r="M8" s="94"/>
      <c r="N8" s="95"/>
    </row>
    <row r="9" spans="1:14" ht="16.5" thickBot="1" x14ac:dyDescent="0.3">
      <c r="A9" s="87" t="s">
        <v>132</v>
      </c>
      <c r="B9" s="78">
        <f t="shared" si="0"/>
        <v>0</v>
      </c>
      <c r="C9" s="88"/>
      <c r="D9" s="89"/>
      <c r="E9" s="90"/>
      <c r="F9" s="91"/>
      <c r="G9" s="88"/>
      <c r="H9" s="89"/>
      <c r="I9" s="90"/>
      <c r="J9" s="92"/>
      <c r="K9" s="93"/>
      <c r="L9" s="94"/>
      <c r="M9" s="94"/>
      <c r="N9" s="95"/>
    </row>
    <row r="10" spans="1:14" ht="16.5" thickBot="1" x14ac:dyDescent="0.3">
      <c r="A10" s="87" t="s">
        <v>133</v>
      </c>
      <c r="B10" s="78">
        <f t="shared" si="0"/>
        <v>0</v>
      </c>
      <c r="C10" s="88"/>
      <c r="D10" s="89"/>
      <c r="E10" s="90"/>
      <c r="F10" s="91"/>
      <c r="G10" s="88"/>
      <c r="H10" s="89"/>
      <c r="I10" s="90"/>
      <c r="J10" s="92"/>
      <c r="K10" s="93"/>
      <c r="L10" s="94"/>
      <c r="M10" s="94"/>
      <c r="N10" s="95"/>
    </row>
    <row r="11" spans="1:14" ht="16.5" thickBot="1" x14ac:dyDescent="0.3">
      <c r="A11" s="87" t="s">
        <v>134</v>
      </c>
      <c r="B11" s="78">
        <f t="shared" si="0"/>
        <v>0</v>
      </c>
      <c r="C11" s="88"/>
      <c r="D11" s="89"/>
      <c r="E11" s="90"/>
      <c r="F11" s="91"/>
      <c r="G11" s="88"/>
      <c r="H11" s="89"/>
      <c r="I11" s="90"/>
      <c r="J11" s="92"/>
      <c r="K11" s="93"/>
      <c r="L11" s="94"/>
      <c r="M11" s="94"/>
      <c r="N11" s="95"/>
    </row>
    <row r="12" spans="1:14" ht="16.5" thickBot="1" x14ac:dyDescent="0.3">
      <c r="A12" s="87" t="s">
        <v>135</v>
      </c>
      <c r="B12" s="78">
        <f t="shared" si="0"/>
        <v>0</v>
      </c>
      <c r="C12" s="88"/>
      <c r="D12" s="89"/>
      <c r="E12" s="90"/>
      <c r="F12" s="91"/>
      <c r="G12" s="88"/>
      <c r="H12" s="89"/>
      <c r="I12" s="90"/>
      <c r="J12" s="92"/>
      <c r="K12" s="93"/>
      <c r="L12" s="94"/>
      <c r="M12" s="94"/>
      <c r="N12" s="95"/>
    </row>
    <row r="13" spans="1:14" ht="16.5" thickBot="1" x14ac:dyDescent="0.3">
      <c r="A13" s="87" t="s">
        <v>136</v>
      </c>
      <c r="B13" s="78">
        <f t="shared" si="0"/>
        <v>0</v>
      </c>
      <c r="C13" s="88"/>
      <c r="D13" s="89"/>
      <c r="E13" s="90"/>
      <c r="F13" s="91"/>
      <c r="G13" s="88"/>
      <c r="H13" s="89"/>
      <c r="I13" s="90"/>
      <c r="J13" s="92"/>
      <c r="K13" s="93"/>
      <c r="L13" s="94"/>
      <c r="M13" s="94"/>
      <c r="N13" s="95"/>
    </row>
    <row r="14" spans="1:14" ht="14.45" customHeight="1" thickBot="1" x14ac:dyDescent="0.3">
      <c r="A14" s="87" t="s">
        <v>137</v>
      </c>
      <c r="B14" s="78">
        <f t="shared" si="0"/>
        <v>0</v>
      </c>
      <c r="C14" s="88"/>
      <c r="D14" s="89"/>
      <c r="E14" s="90"/>
      <c r="F14" s="91"/>
      <c r="G14" s="88"/>
      <c r="H14" s="89"/>
      <c r="I14" s="90"/>
      <c r="J14" s="92"/>
      <c r="K14" s="93"/>
      <c r="L14" s="94"/>
      <c r="M14" s="94"/>
      <c r="N14" s="95"/>
    </row>
    <row r="15" spans="1:14" ht="16.5" thickBot="1" x14ac:dyDescent="0.3">
      <c r="A15" s="87" t="s">
        <v>138</v>
      </c>
      <c r="B15" s="78">
        <f t="shared" si="0"/>
        <v>0</v>
      </c>
      <c r="C15" s="88"/>
      <c r="D15" s="89"/>
      <c r="E15" s="90"/>
      <c r="F15" s="91"/>
      <c r="G15" s="88"/>
      <c r="H15" s="89"/>
      <c r="I15" s="90"/>
      <c r="J15" s="92"/>
      <c r="K15" s="93"/>
      <c r="L15" s="94"/>
      <c r="M15" s="94"/>
      <c r="N15" s="95"/>
    </row>
    <row r="16" spans="1:14" ht="16.5" thickBot="1" x14ac:dyDescent="0.3">
      <c r="A16" s="87" t="s">
        <v>139</v>
      </c>
      <c r="B16" s="78">
        <f t="shared" si="0"/>
        <v>0</v>
      </c>
      <c r="C16" s="88"/>
      <c r="D16" s="89"/>
      <c r="E16" s="90"/>
      <c r="F16" s="91"/>
      <c r="G16" s="88"/>
      <c r="H16" s="89"/>
      <c r="I16" s="90"/>
      <c r="J16" s="92"/>
      <c r="K16" s="93"/>
      <c r="L16" s="94"/>
      <c r="M16" s="94"/>
      <c r="N16" s="95"/>
    </row>
    <row r="17" spans="1:14" ht="16.5" thickBot="1" x14ac:dyDescent="0.3">
      <c r="A17" s="87" t="s">
        <v>140</v>
      </c>
      <c r="B17" s="78">
        <f t="shared" si="0"/>
        <v>0</v>
      </c>
      <c r="C17" s="88"/>
      <c r="D17" s="89"/>
      <c r="E17" s="90"/>
      <c r="F17" s="91"/>
      <c r="G17" s="88"/>
      <c r="H17" s="89"/>
      <c r="I17" s="90"/>
      <c r="J17" s="92"/>
      <c r="K17" s="93"/>
      <c r="L17" s="94"/>
      <c r="M17" s="94"/>
      <c r="N17" s="95"/>
    </row>
    <row r="18" spans="1:14" ht="16.5" thickBot="1" x14ac:dyDescent="0.3">
      <c r="A18" s="87" t="s">
        <v>141</v>
      </c>
      <c r="B18" s="78">
        <f t="shared" si="0"/>
        <v>0</v>
      </c>
      <c r="C18" s="88"/>
      <c r="D18" s="89"/>
      <c r="E18" s="90"/>
      <c r="F18" s="91"/>
      <c r="G18" s="88"/>
      <c r="H18" s="89"/>
      <c r="I18" s="90"/>
      <c r="J18" s="92"/>
      <c r="K18" s="93"/>
      <c r="L18" s="94"/>
      <c r="M18" s="94"/>
      <c r="N18" s="95"/>
    </row>
    <row r="19" spans="1:14" ht="16.5" thickBot="1" x14ac:dyDescent="0.3">
      <c r="A19" s="87" t="s">
        <v>142</v>
      </c>
      <c r="B19" s="78">
        <f t="shared" si="0"/>
        <v>0</v>
      </c>
      <c r="C19" s="88"/>
      <c r="D19" s="89"/>
      <c r="E19" s="90"/>
      <c r="F19" s="91"/>
      <c r="G19" s="88"/>
      <c r="H19" s="89"/>
      <c r="I19" s="90"/>
      <c r="J19" s="92"/>
      <c r="K19" s="93"/>
      <c r="L19" s="94"/>
      <c r="M19" s="94"/>
      <c r="N19" s="95"/>
    </row>
    <row r="20" spans="1:14" ht="16.5" thickBot="1" x14ac:dyDescent="0.3">
      <c r="A20" s="87" t="s">
        <v>143</v>
      </c>
      <c r="B20" s="78">
        <f t="shared" si="0"/>
        <v>0</v>
      </c>
      <c r="C20" s="88"/>
      <c r="D20" s="89"/>
      <c r="E20" s="90"/>
      <c r="F20" s="91"/>
      <c r="G20" s="88"/>
      <c r="H20" s="89"/>
      <c r="I20" s="90"/>
      <c r="J20" s="92"/>
      <c r="K20" s="93"/>
      <c r="L20" s="94"/>
      <c r="M20" s="94"/>
      <c r="N20" s="95"/>
    </row>
    <row r="21" spans="1:14" ht="16.5" thickBot="1" x14ac:dyDescent="0.3">
      <c r="A21" s="87" t="s">
        <v>144</v>
      </c>
      <c r="B21" s="78">
        <f t="shared" si="0"/>
        <v>0</v>
      </c>
      <c r="C21" s="88"/>
      <c r="D21" s="89"/>
      <c r="E21" s="90"/>
      <c r="F21" s="91"/>
      <c r="G21" s="88"/>
      <c r="H21" s="89"/>
      <c r="I21" s="90"/>
      <c r="J21" s="92"/>
      <c r="K21" s="93"/>
      <c r="L21" s="94"/>
      <c r="M21" s="94"/>
      <c r="N21" s="95"/>
    </row>
    <row r="22" spans="1:14" ht="15.6" customHeight="1" thickBot="1" x14ac:dyDescent="0.3">
      <c r="A22" s="87" t="s">
        <v>145</v>
      </c>
      <c r="B22" s="78">
        <f t="shared" si="0"/>
        <v>0</v>
      </c>
      <c r="C22" s="88"/>
      <c r="D22" s="89"/>
      <c r="E22" s="90"/>
      <c r="F22" s="91"/>
      <c r="G22" s="88"/>
      <c r="H22" s="89"/>
      <c r="I22" s="90"/>
      <c r="J22" s="92"/>
      <c r="K22" s="93"/>
      <c r="L22" s="94"/>
      <c r="M22" s="94"/>
      <c r="N22" s="95"/>
    </row>
    <row r="23" spans="1:14" ht="16.5" thickBot="1" x14ac:dyDescent="0.3">
      <c r="A23" s="87" t="s">
        <v>146</v>
      </c>
      <c r="B23" s="78">
        <f t="shared" si="0"/>
        <v>0</v>
      </c>
      <c r="C23" s="88"/>
      <c r="D23" s="89"/>
      <c r="E23" s="90"/>
      <c r="F23" s="91"/>
      <c r="G23" s="88"/>
      <c r="H23" s="89"/>
      <c r="I23" s="90"/>
      <c r="J23" s="92"/>
      <c r="K23" s="93"/>
      <c r="L23" s="94"/>
      <c r="M23" s="94"/>
      <c r="N23" s="95"/>
    </row>
    <row r="24" spans="1:14" ht="16.5" thickBot="1" x14ac:dyDescent="0.3">
      <c r="A24" s="87" t="s">
        <v>147</v>
      </c>
      <c r="B24" s="78">
        <f t="shared" si="0"/>
        <v>0</v>
      </c>
      <c r="C24" s="88"/>
      <c r="D24" s="89"/>
      <c r="E24" s="90"/>
      <c r="F24" s="91"/>
      <c r="G24" s="88"/>
      <c r="H24" s="89"/>
      <c r="I24" s="90"/>
      <c r="J24" s="92"/>
      <c r="K24" s="93"/>
      <c r="L24" s="94"/>
      <c r="M24" s="94"/>
      <c r="N24" s="95"/>
    </row>
    <row r="25" spans="1:14" ht="15.6" customHeight="1" thickBot="1" x14ac:dyDescent="0.3">
      <c r="A25" s="87" t="s">
        <v>148</v>
      </c>
      <c r="B25" s="78">
        <f t="shared" si="0"/>
        <v>0</v>
      </c>
      <c r="C25" s="88"/>
      <c r="D25" s="89"/>
      <c r="E25" s="90"/>
      <c r="F25" s="91"/>
      <c r="G25" s="88"/>
      <c r="H25" s="89"/>
      <c r="I25" s="90"/>
      <c r="J25" s="92"/>
      <c r="K25" s="93"/>
      <c r="L25" s="94"/>
      <c r="M25" s="94"/>
      <c r="N25" s="95"/>
    </row>
    <row r="26" spans="1:14" ht="15.6" customHeight="1" thickBot="1" x14ac:dyDescent="0.3">
      <c r="A26" s="87" t="s">
        <v>149</v>
      </c>
      <c r="B26" s="78">
        <f t="shared" si="0"/>
        <v>0</v>
      </c>
      <c r="C26" s="88"/>
      <c r="D26" s="89"/>
      <c r="E26" s="90"/>
      <c r="F26" s="91"/>
      <c r="G26" s="88"/>
      <c r="H26" s="89"/>
      <c r="I26" s="90"/>
      <c r="J26" s="92"/>
      <c r="K26" s="93"/>
      <c r="L26" s="94"/>
      <c r="M26" s="94"/>
      <c r="N26" s="95"/>
    </row>
    <row r="27" spans="1:14" ht="15.6" customHeight="1" thickBot="1" x14ac:dyDescent="0.3">
      <c r="A27" s="87" t="s">
        <v>150</v>
      </c>
      <c r="B27" s="78">
        <f t="shared" si="0"/>
        <v>0</v>
      </c>
      <c r="C27" s="88"/>
      <c r="D27" s="89"/>
      <c r="E27" s="90"/>
      <c r="F27" s="91"/>
      <c r="G27" s="88"/>
      <c r="H27" s="89"/>
      <c r="I27" s="90"/>
      <c r="J27" s="92"/>
      <c r="K27" s="93"/>
      <c r="L27" s="94"/>
      <c r="M27" s="94"/>
      <c r="N27" s="95"/>
    </row>
    <row r="28" spans="1:14" ht="15.6" customHeight="1" thickBot="1" x14ac:dyDescent="0.3">
      <c r="A28" s="87" t="s">
        <v>151</v>
      </c>
      <c r="B28" s="78">
        <f t="shared" si="0"/>
        <v>0</v>
      </c>
      <c r="C28" s="88"/>
      <c r="D28" s="89"/>
      <c r="E28" s="90"/>
      <c r="F28" s="91"/>
      <c r="G28" s="88"/>
      <c r="H28" s="89"/>
      <c r="I28" s="90"/>
      <c r="J28" s="92"/>
      <c r="K28" s="93"/>
      <c r="L28" s="94"/>
      <c r="M28" s="94"/>
      <c r="N28" s="95"/>
    </row>
    <row r="29" spans="1:14" ht="15.6" customHeight="1" thickBot="1" x14ac:dyDescent="0.3">
      <c r="A29" s="87" t="s">
        <v>152</v>
      </c>
      <c r="B29" s="78">
        <f t="shared" si="0"/>
        <v>0</v>
      </c>
      <c r="C29" s="88"/>
      <c r="D29" s="89"/>
      <c r="E29" s="90"/>
      <c r="F29" s="91"/>
      <c r="G29" s="88"/>
      <c r="H29" s="89"/>
      <c r="I29" s="90"/>
      <c r="J29" s="92"/>
      <c r="K29" s="93"/>
      <c r="L29" s="94"/>
      <c r="M29" s="94"/>
      <c r="N29" s="95"/>
    </row>
    <row r="30" spans="1:14" ht="15.6" customHeight="1" thickBot="1" x14ac:dyDescent="0.3">
      <c r="A30" s="87" t="s">
        <v>153</v>
      </c>
      <c r="B30" s="78">
        <f t="shared" si="0"/>
        <v>0</v>
      </c>
      <c r="C30" s="88"/>
      <c r="D30" s="89"/>
      <c r="E30" s="90"/>
      <c r="F30" s="91"/>
      <c r="G30" s="88"/>
      <c r="H30" s="89"/>
      <c r="I30" s="90"/>
      <c r="J30" s="92"/>
      <c r="K30" s="93"/>
      <c r="L30" s="94"/>
      <c r="M30" s="94"/>
      <c r="N30" s="95"/>
    </row>
    <row r="31" spans="1:14" ht="15.6" customHeight="1" thickBot="1" x14ac:dyDescent="0.3">
      <c r="A31" s="87" t="s">
        <v>154</v>
      </c>
      <c r="B31" s="78">
        <f t="shared" si="0"/>
        <v>0</v>
      </c>
      <c r="C31" s="88"/>
      <c r="D31" s="89"/>
      <c r="E31" s="90"/>
      <c r="F31" s="91"/>
      <c r="G31" s="88"/>
      <c r="H31" s="89"/>
      <c r="I31" s="90"/>
      <c r="J31" s="92"/>
      <c r="K31" s="93"/>
      <c r="L31" s="94"/>
      <c r="M31" s="94"/>
      <c r="N31" s="95"/>
    </row>
    <row r="32" spans="1:14" ht="15.6" customHeight="1" thickBot="1" x14ac:dyDescent="0.3">
      <c r="A32" s="87" t="s">
        <v>155</v>
      </c>
      <c r="B32" s="78">
        <f t="shared" si="0"/>
        <v>0</v>
      </c>
      <c r="C32" s="88"/>
      <c r="D32" s="89"/>
      <c r="E32" s="90"/>
      <c r="F32" s="91"/>
      <c r="G32" s="88"/>
      <c r="H32" s="89"/>
      <c r="I32" s="90"/>
      <c r="J32" s="92"/>
      <c r="K32" s="93"/>
      <c r="L32" s="94"/>
      <c r="M32" s="94"/>
      <c r="N32" s="95"/>
    </row>
    <row r="33" spans="1:14" ht="17.45" customHeight="1" thickBot="1" x14ac:dyDescent="0.3">
      <c r="A33" s="87" t="s">
        <v>156</v>
      </c>
      <c r="B33" s="78">
        <f t="shared" si="0"/>
        <v>0</v>
      </c>
      <c r="C33" s="88"/>
      <c r="D33" s="89"/>
      <c r="E33" s="90"/>
      <c r="F33" s="91"/>
      <c r="G33" s="88"/>
      <c r="H33" s="89"/>
      <c r="I33" s="90"/>
      <c r="J33" s="92"/>
      <c r="K33" s="93"/>
      <c r="L33" s="94"/>
      <c r="M33" s="94"/>
      <c r="N33" s="95"/>
    </row>
    <row r="34" spans="1:14" ht="16.5" thickBot="1" x14ac:dyDescent="0.3">
      <c r="A34" s="87" t="s">
        <v>157</v>
      </c>
      <c r="B34" s="78">
        <f t="shared" si="0"/>
        <v>0</v>
      </c>
      <c r="C34" s="88"/>
      <c r="D34" s="89"/>
      <c r="E34" s="90"/>
      <c r="F34" s="91"/>
      <c r="G34" s="88"/>
      <c r="H34" s="89"/>
      <c r="I34" s="90"/>
      <c r="J34" s="92"/>
      <c r="K34" s="93"/>
      <c r="L34" s="94"/>
      <c r="M34" s="94"/>
      <c r="N34" s="95"/>
    </row>
    <row r="35" spans="1:14" ht="16.899999999999999" customHeight="1" thickBot="1" x14ac:dyDescent="0.3">
      <c r="A35" s="87" t="s">
        <v>158</v>
      </c>
      <c r="B35" s="78">
        <f t="shared" si="0"/>
        <v>0</v>
      </c>
      <c r="C35" s="88"/>
      <c r="D35" s="89"/>
      <c r="E35" s="90"/>
      <c r="F35" s="91"/>
      <c r="G35" s="88"/>
      <c r="H35" s="89"/>
      <c r="I35" s="90"/>
      <c r="J35" s="92"/>
      <c r="K35" s="93"/>
      <c r="L35" s="94"/>
      <c r="M35" s="94"/>
      <c r="N35" s="95"/>
    </row>
    <row r="36" spans="1:14" s="222" customFormat="1" ht="15.6" customHeight="1" thickBot="1" x14ac:dyDescent="0.3">
      <c r="A36" s="96" t="s">
        <v>159</v>
      </c>
      <c r="B36" s="78">
        <f t="shared" si="0"/>
        <v>0</v>
      </c>
      <c r="C36" s="97"/>
      <c r="D36" s="98"/>
      <c r="E36" s="99"/>
      <c r="F36" s="146"/>
      <c r="G36" s="97"/>
      <c r="H36" s="98"/>
      <c r="I36" s="99"/>
      <c r="J36" s="100"/>
      <c r="K36" s="101"/>
      <c r="L36" s="102"/>
      <c r="M36" s="102"/>
      <c r="N36" s="103"/>
    </row>
    <row r="37" spans="1:14" ht="15.6" customHeight="1" thickBot="1" x14ac:dyDescent="0.3">
      <c r="A37" s="87" t="s">
        <v>160</v>
      </c>
      <c r="B37" s="78">
        <f t="shared" si="0"/>
        <v>0</v>
      </c>
      <c r="C37" s="88"/>
      <c r="D37" s="89"/>
      <c r="E37" s="90"/>
      <c r="F37" s="91"/>
      <c r="G37" s="88"/>
      <c r="H37" s="89"/>
      <c r="I37" s="90"/>
      <c r="J37" s="100"/>
      <c r="K37" s="93"/>
      <c r="L37" s="94"/>
      <c r="M37" s="94"/>
      <c r="N37" s="95"/>
    </row>
    <row r="38" spans="1:14" ht="16.5" thickBot="1" x14ac:dyDescent="0.3">
      <c r="A38" s="87" t="s">
        <v>161</v>
      </c>
      <c r="B38" s="78">
        <f t="shared" si="0"/>
        <v>0</v>
      </c>
      <c r="C38" s="88"/>
      <c r="D38" s="89"/>
      <c r="E38" s="90"/>
      <c r="F38" s="91"/>
      <c r="G38" s="88"/>
      <c r="H38" s="89"/>
      <c r="I38" s="90"/>
      <c r="J38" s="92"/>
      <c r="K38" s="93"/>
      <c r="L38" s="94"/>
      <c r="M38" s="94"/>
      <c r="N38" s="95"/>
    </row>
    <row r="39" spans="1:14" ht="15.6" customHeight="1" thickBot="1" x14ac:dyDescent="0.3">
      <c r="A39" s="87" t="s">
        <v>162</v>
      </c>
      <c r="B39" s="78">
        <f t="shared" si="0"/>
        <v>0</v>
      </c>
      <c r="C39" s="88"/>
      <c r="D39" s="89"/>
      <c r="E39" s="90"/>
      <c r="F39" s="91"/>
      <c r="G39" s="88"/>
      <c r="H39" s="89"/>
      <c r="I39" s="90"/>
      <c r="J39" s="92"/>
      <c r="K39" s="93"/>
      <c r="L39" s="94"/>
      <c r="M39" s="94"/>
      <c r="N39" s="95"/>
    </row>
    <row r="40" spans="1:14" ht="15.6" customHeight="1" thickBot="1" x14ac:dyDescent="0.3">
      <c r="A40" s="87" t="s">
        <v>163</v>
      </c>
      <c r="B40" s="78">
        <f t="shared" si="0"/>
        <v>0</v>
      </c>
      <c r="C40" s="88"/>
      <c r="D40" s="89"/>
      <c r="E40" s="90"/>
      <c r="F40" s="91"/>
      <c r="G40" s="88"/>
      <c r="H40" s="89"/>
      <c r="I40" s="90"/>
      <c r="J40" s="92"/>
      <c r="K40" s="93"/>
      <c r="L40" s="94"/>
      <c r="M40" s="94"/>
      <c r="N40" s="95"/>
    </row>
    <row r="41" spans="1:14" ht="15.6" customHeight="1" thickBot="1" x14ac:dyDescent="0.3">
      <c r="A41" s="87" t="s">
        <v>164</v>
      </c>
      <c r="B41" s="78">
        <f t="shared" si="0"/>
        <v>0</v>
      </c>
      <c r="C41" s="88"/>
      <c r="D41" s="89"/>
      <c r="E41" s="90"/>
      <c r="F41" s="91"/>
      <c r="G41" s="88"/>
      <c r="H41" s="89"/>
      <c r="I41" s="90"/>
      <c r="J41" s="92"/>
      <c r="K41" s="93"/>
      <c r="L41" s="94"/>
      <c r="M41" s="94"/>
      <c r="N41" s="95"/>
    </row>
    <row r="42" spans="1:14" ht="15.6" customHeight="1" thickBot="1" x14ac:dyDescent="0.3">
      <c r="A42" s="87" t="s">
        <v>165</v>
      </c>
      <c r="B42" s="78">
        <f t="shared" si="0"/>
        <v>0</v>
      </c>
      <c r="C42" s="88"/>
      <c r="D42" s="89"/>
      <c r="E42" s="90"/>
      <c r="F42" s="91"/>
      <c r="G42" s="88"/>
      <c r="H42" s="89"/>
      <c r="I42" s="90"/>
      <c r="J42" s="92"/>
      <c r="K42" s="93"/>
      <c r="L42" s="94"/>
      <c r="M42" s="94"/>
      <c r="N42" s="95"/>
    </row>
    <row r="43" spans="1:14" ht="15.6" customHeight="1" thickBot="1" x14ac:dyDescent="0.3">
      <c r="A43" s="87" t="s">
        <v>166</v>
      </c>
      <c r="B43" s="78">
        <f t="shared" si="0"/>
        <v>0</v>
      </c>
      <c r="C43" s="88"/>
      <c r="D43" s="89"/>
      <c r="E43" s="90"/>
      <c r="F43" s="91"/>
      <c r="G43" s="88"/>
      <c r="H43" s="89"/>
      <c r="I43" s="90"/>
      <c r="J43" s="92"/>
      <c r="K43" s="93"/>
      <c r="L43" s="94"/>
      <c r="M43" s="94"/>
      <c r="N43" s="95"/>
    </row>
    <row r="44" spans="1:14" ht="15" customHeight="1" thickBot="1" x14ac:dyDescent="0.3">
      <c r="A44" s="87" t="s">
        <v>167</v>
      </c>
      <c r="B44" s="78">
        <f t="shared" si="0"/>
        <v>0</v>
      </c>
      <c r="C44" s="88"/>
      <c r="D44" s="89"/>
      <c r="E44" s="90"/>
      <c r="F44" s="91"/>
      <c r="G44" s="88"/>
      <c r="H44" s="89"/>
      <c r="I44" s="90"/>
      <c r="J44" s="92"/>
      <c r="K44" s="93"/>
      <c r="L44" s="94"/>
      <c r="M44" s="94"/>
      <c r="N44" s="95"/>
    </row>
    <row r="45" spans="1:14" s="223" customFormat="1" ht="30.6" customHeight="1" thickBot="1" x14ac:dyDescent="0.3">
      <c r="A45" s="106" t="s">
        <v>168</v>
      </c>
      <c r="B45" s="78">
        <f t="shared" si="0"/>
        <v>0</v>
      </c>
      <c r="C45" s="88"/>
      <c r="D45" s="89"/>
      <c r="E45" s="90"/>
      <c r="F45" s="91"/>
      <c r="G45" s="88"/>
      <c r="H45" s="89"/>
      <c r="I45" s="90"/>
      <c r="J45" s="111"/>
      <c r="K45" s="112"/>
      <c r="L45" s="113"/>
      <c r="M45" s="113"/>
      <c r="N45" s="114"/>
    </row>
    <row r="46" spans="1:14" ht="15.6" customHeight="1" thickBot="1" x14ac:dyDescent="0.3">
      <c r="A46" s="87" t="s">
        <v>169</v>
      </c>
      <c r="B46" s="78">
        <f t="shared" si="0"/>
        <v>0</v>
      </c>
      <c r="C46" s="88"/>
      <c r="D46" s="89"/>
      <c r="E46" s="90"/>
      <c r="F46" s="91"/>
      <c r="G46" s="88"/>
      <c r="H46" s="89"/>
      <c r="I46" s="90"/>
      <c r="J46" s="92"/>
      <c r="K46" s="93"/>
      <c r="L46" s="94"/>
      <c r="M46" s="94"/>
      <c r="N46" s="95"/>
    </row>
    <row r="47" spans="1:14" ht="35.25" customHeight="1" thickBot="1" x14ac:dyDescent="0.3">
      <c r="A47" s="87" t="s">
        <v>170</v>
      </c>
      <c r="B47" s="78">
        <f t="shared" si="0"/>
        <v>0</v>
      </c>
      <c r="C47" s="115"/>
      <c r="D47" s="116"/>
      <c r="E47" s="117"/>
      <c r="F47" s="91"/>
      <c r="G47" s="115"/>
      <c r="H47" s="116"/>
      <c r="I47" s="117"/>
      <c r="J47" s="92"/>
      <c r="K47" s="93"/>
      <c r="L47" s="94"/>
      <c r="M47" s="94"/>
      <c r="N47" s="95"/>
    </row>
    <row r="48" spans="1:14" s="142" customFormat="1" ht="16.5" thickBot="1" x14ac:dyDescent="0.3">
      <c r="A48" s="87" t="s">
        <v>171</v>
      </c>
      <c r="B48" s="78">
        <f t="shared" si="0"/>
        <v>0</v>
      </c>
      <c r="C48" s="115"/>
      <c r="D48" s="116"/>
      <c r="E48" s="117"/>
      <c r="F48" s="91"/>
      <c r="G48" s="115"/>
      <c r="H48" s="116"/>
      <c r="I48" s="117"/>
      <c r="J48" s="92"/>
      <c r="K48" s="93"/>
      <c r="L48" s="94"/>
      <c r="M48" s="94"/>
      <c r="N48" s="95"/>
    </row>
    <row r="49" spans="1:14" ht="16.5" thickBot="1" x14ac:dyDescent="0.3">
      <c r="A49" s="87" t="s">
        <v>172</v>
      </c>
      <c r="B49" s="78">
        <f t="shared" si="0"/>
        <v>0</v>
      </c>
      <c r="C49" s="88"/>
      <c r="D49" s="89"/>
      <c r="E49" s="90"/>
      <c r="F49" s="91"/>
      <c r="G49" s="88"/>
      <c r="H49" s="89"/>
      <c r="I49" s="90"/>
      <c r="J49" s="92"/>
      <c r="K49" s="93"/>
      <c r="L49" s="94"/>
      <c r="M49" s="94"/>
      <c r="N49" s="95"/>
    </row>
    <row r="50" spans="1:14" ht="16.5" thickBot="1" x14ac:dyDescent="0.3">
      <c r="A50" s="87" t="s">
        <v>173</v>
      </c>
      <c r="B50" s="78">
        <f t="shared" si="0"/>
        <v>0</v>
      </c>
      <c r="C50" s="88"/>
      <c r="D50" s="89"/>
      <c r="E50" s="90"/>
      <c r="F50" s="91"/>
      <c r="G50" s="88"/>
      <c r="H50" s="89"/>
      <c r="I50" s="90"/>
      <c r="J50" s="92"/>
      <c r="K50" s="93"/>
      <c r="L50" s="94"/>
      <c r="M50" s="94"/>
      <c r="N50" s="95"/>
    </row>
    <row r="51" spans="1:14" ht="17.45" customHeight="1" thickBot="1" x14ac:dyDescent="0.3">
      <c r="A51" s="87" t="s">
        <v>174</v>
      </c>
      <c r="B51" s="78">
        <f t="shared" si="0"/>
        <v>0</v>
      </c>
      <c r="C51" s="88"/>
      <c r="D51" s="89"/>
      <c r="E51" s="90"/>
      <c r="F51" s="91"/>
      <c r="G51" s="88"/>
      <c r="H51" s="89"/>
      <c r="I51" s="90"/>
      <c r="J51" s="92"/>
      <c r="K51" s="93"/>
      <c r="L51" s="94"/>
      <c r="M51" s="94"/>
      <c r="N51" s="95"/>
    </row>
    <row r="52" spans="1:14" s="222" customFormat="1" ht="15" customHeight="1" thickBot="1" x14ac:dyDescent="0.3">
      <c r="A52" s="96" t="s">
        <v>175</v>
      </c>
      <c r="B52" s="78">
        <f t="shared" si="0"/>
        <v>0</v>
      </c>
      <c r="C52" s="97"/>
      <c r="D52" s="98"/>
      <c r="E52" s="99"/>
      <c r="F52" s="146"/>
      <c r="G52" s="97"/>
      <c r="H52" s="98"/>
      <c r="I52" s="99"/>
      <c r="J52" s="100">
        <f t="shared" ref="J52:J55" si="1">ROUND(((B52+G52)*4)+H52*9.4,2)</f>
        <v>0</v>
      </c>
      <c r="K52" s="101"/>
      <c r="L52" s="102"/>
      <c r="M52" s="102"/>
      <c r="N52" s="103"/>
    </row>
    <row r="53" spans="1:14" s="222" customFormat="1" ht="16.5" thickBot="1" x14ac:dyDescent="0.3">
      <c r="A53" s="96" t="s">
        <v>176</v>
      </c>
      <c r="B53" s="78">
        <f t="shared" si="0"/>
        <v>0</v>
      </c>
      <c r="C53" s="118"/>
      <c r="D53" s="121"/>
      <c r="E53" s="122"/>
      <c r="F53" s="146"/>
      <c r="G53" s="118"/>
      <c r="H53" s="121"/>
      <c r="I53" s="122"/>
      <c r="J53" s="100">
        <f t="shared" si="1"/>
        <v>0</v>
      </c>
      <c r="K53" s="101"/>
      <c r="L53" s="102"/>
      <c r="M53" s="102"/>
      <c r="N53" s="103"/>
    </row>
    <row r="54" spans="1:14" s="222" customFormat="1" ht="16.5" thickBot="1" x14ac:dyDescent="0.3">
      <c r="A54" s="96" t="s">
        <v>177</v>
      </c>
      <c r="B54" s="78">
        <f t="shared" si="0"/>
        <v>0</v>
      </c>
      <c r="C54" s="118"/>
      <c r="D54" s="121"/>
      <c r="E54" s="122"/>
      <c r="F54" s="146"/>
      <c r="G54" s="118"/>
      <c r="H54" s="121"/>
      <c r="I54" s="122"/>
      <c r="J54" s="100">
        <f t="shared" si="1"/>
        <v>0</v>
      </c>
      <c r="K54" s="101"/>
      <c r="L54" s="102"/>
      <c r="M54" s="102"/>
      <c r="N54" s="103"/>
    </row>
    <row r="55" spans="1:14" s="222" customFormat="1" ht="16.5" thickBot="1" x14ac:dyDescent="0.3">
      <c r="A55" s="96" t="s">
        <v>178</v>
      </c>
      <c r="B55" s="78">
        <f t="shared" si="0"/>
        <v>0</v>
      </c>
      <c r="C55" s="118"/>
      <c r="D55" s="121"/>
      <c r="E55" s="122"/>
      <c r="F55" s="146"/>
      <c r="G55" s="118"/>
      <c r="H55" s="121"/>
      <c r="I55" s="122"/>
      <c r="J55" s="100">
        <f t="shared" si="1"/>
        <v>0</v>
      </c>
      <c r="K55" s="101"/>
      <c r="L55" s="102"/>
      <c r="M55" s="102"/>
      <c r="N55" s="103"/>
    </row>
    <row r="56" spans="1:14" ht="16.5" thickBot="1" x14ac:dyDescent="0.3">
      <c r="A56" s="87" t="s">
        <v>179</v>
      </c>
      <c r="B56" s="78">
        <f t="shared" si="0"/>
        <v>0</v>
      </c>
      <c r="C56" s="123"/>
      <c r="D56" s="119"/>
      <c r="E56" s="120"/>
      <c r="F56" s="91"/>
      <c r="G56" s="123"/>
      <c r="H56" s="119"/>
      <c r="I56" s="120"/>
      <c r="J56" s="92"/>
      <c r="K56" s="93"/>
      <c r="L56" s="94"/>
      <c r="M56" s="94"/>
      <c r="N56" s="95"/>
    </row>
    <row r="57" spans="1:14" ht="16.5" thickBot="1" x14ac:dyDescent="0.3">
      <c r="A57" s="87" t="s">
        <v>180</v>
      </c>
      <c r="B57" s="78">
        <f t="shared" si="0"/>
        <v>0</v>
      </c>
      <c r="C57" s="123"/>
      <c r="D57" s="119"/>
      <c r="E57" s="120"/>
      <c r="F57" s="91"/>
      <c r="G57" s="123"/>
      <c r="H57" s="119"/>
      <c r="I57" s="120"/>
      <c r="J57" s="92"/>
      <c r="K57" s="93"/>
      <c r="L57" s="94"/>
      <c r="M57" s="94"/>
      <c r="N57" s="95"/>
    </row>
    <row r="58" spans="1:14" ht="16.5" thickBot="1" x14ac:dyDescent="0.3">
      <c r="A58" s="87" t="s">
        <v>181</v>
      </c>
      <c r="B58" s="78">
        <f t="shared" si="0"/>
        <v>0</v>
      </c>
      <c r="C58" s="123"/>
      <c r="D58" s="119"/>
      <c r="E58" s="120"/>
      <c r="F58" s="91"/>
      <c r="G58" s="123"/>
      <c r="H58" s="119"/>
      <c r="I58" s="120"/>
      <c r="J58" s="92"/>
      <c r="K58" s="93"/>
      <c r="L58" s="94"/>
      <c r="M58" s="94"/>
      <c r="N58" s="95"/>
    </row>
    <row r="59" spans="1:14" ht="16.149999999999999" customHeight="1" thickBot="1" x14ac:dyDescent="0.3">
      <c r="A59" s="87" t="s">
        <v>182</v>
      </c>
      <c r="B59" s="78">
        <f t="shared" si="0"/>
        <v>0</v>
      </c>
      <c r="C59" s="123"/>
      <c r="D59" s="119"/>
      <c r="E59" s="120"/>
      <c r="F59" s="91"/>
      <c r="G59" s="123"/>
      <c r="H59" s="119"/>
      <c r="I59" s="120"/>
      <c r="J59" s="92"/>
      <c r="K59" s="93"/>
      <c r="L59" s="94"/>
      <c r="M59" s="94"/>
      <c r="N59" s="95"/>
    </row>
    <row r="60" spans="1:14" ht="16.5" thickBot="1" x14ac:dyDescent="0.3">
      <c r="A60" s="87" t="s">
        <v>183</v>
      </c>
      <c r="B60" s="78">
        <f t="shared" si="0"/>
        <v>0</v>
      </c>
      <c r="C60" s="123"/>
      <c r="D60" s="119"/>
      <c r="E60" s="120"/>
      <c r="F60" s="91"/>
      <c r="G60" s="123"/>
      <c r="H60" s="119"/>
      <c r="I60" s="120"/>
      <c r="J60" s="92"/>
      <c r="K60" s="93"/>
      <c r="L60" s="94"/>
      <c r="M60" s="94"/>
      <c r="N60" s="95"/>
    </row>
    <row r="61" spans="1:14" ht="15.6" customHeight="1" thickBot="1" x14ac:dyDescent="0.3">
      <c r="A61" s="224" t="s">
        <v>184</v>
      </c>
      <c r="B61" s="78">
        <f t="shared" si="0"/>
        <v>13259</v>
      </c>
      <c r="C61" s="123"/>
      <c r="D61" s="119"/>
      <c r="E61" s="120"/>
      <c r="F61" s="91">
        <v>13259</v>
      </c>
      <c r="G61" s="123">
        <v>7700</v>
      </c>
      <c r="H61" s="119">
        <v>17061</v>
      </c>
      <c r="I61" s="120"/>
      <c r="J61" s="92"/>
      <c r="K61" s="93"/>
      <c r="L61" s="94"/>
      <c r="M61" s="94"/>
      <c r="N61" s="95"/>
    </row>
    <row r="62" spans="1:14" ht="29.45" customHeight="1" thickBot="1" x14ac:dyDescent="0.3">
      <c r="A62" s="87" t="s">
        <v>185</v>
      </c>
      <c r="B62" s="78">
        <f t="shared" si="0"/>
        <v>0</v>
      </c>
      <c r="C62" s="123"/>
      <c r="D62" s="119"/>
      <c r="E62" s="120"/>
      <c r="F62" s="91"/>
      <c r="G62" s="123"/>
      <c r="H62" s="119"/>
      <c r="I62" s="120">
        <v>320</v>
      </c>
      <c r="J62" s="92"/>
      <c r="K62" s="93"/>
      <c r="L62" s="94"/>
      <c r="M62" s="94"/>
      <c r="N62" s="95"/>
    </row>
    <row r="63" spans="1:14" ht="16.5" thickBot="1" x14ac:dyDescent="0.3">
      <c r="A63" s="87" t="s">
        <v>186</v>
      </c>
      <c r="B63" s="78">
        <f t="shared" si="0"/>
        <v>0</v>
      </c>
      <c r="C63" s="123"/>
      <c r="D63" s="119"/>
      <c r="E63" s="120"/>
      <c r="F63" s="91"/>
      <c r="G63" s="123"/>
      <c r="H63" s="119"/>
      <c r="I63" s="120"/>
      <c r="J63" s="92"/>
      <c r="K63" s="93"/>
      <c r="L63" s="94"/>
      <c r="M63" s="94"/>
      <c r="N63" s="95"/>
    </row>
    <row r="64" spans="1:14" ht="15.6" customHeight="1" thickBot="1" x14ac:dyDescent="0.3">
      <c r="A64" s="87" t="s">
        <v>187</v>
      </c>
      <c r="B64" s="78">
        <f t="shared" si="0"/>
        <v>0</v>
      </c>
      <c r="C64" s="123"/>
      <c r="D64" s="121"/>
      <c r="E64" s="122"/>
      <c r="F64" s="91"/>
      <c r="G64" s="123"/>
      <c r="H64" s="121"/>
      <c r="I64" s="122"/>
      <c r="J64" s="92"/>
      <c r="K64" s="93"/>
      <c r="L64" s="94"/>
      <c r="M64" s="94"/>
      <c r="N64" s="95"/>
    </row>
    <row r="65" spans="1:14" ht="16.5" thickBot="1" x14ac:dyDescent="0.3">
      <c r="A65" s="87" t="s">
        <v>188</v>
      </c>
      <c r="B65" s="78">
        <f t="shared" si="0"/>
        <v>0</v>
      </c>
      <c r="C65" s="123"/>
      <c r="D65" s="119"/>
      <c r="E65" s="120"/>
      <c r="F65" s="91"/>
      <c r="G65" s="123"/>
      <c r="H65" s="119"/>
      <c r="I65" s="120"/>
      <c r="J65" s="92"/>
      <c r="K65" s="93"/>
      <c r="L65" s="94"/>
      <c r="M65" s="94"/>
      <c r="N65" s="95"/>
    </row>
    <row r="66" spans="1:14" ht="16.5" thickBot="1" x14ac:dyDescent="0.3">
      <c r="A66" s="87" t="s">
        <v>189</v>
      </c>
      <c r="B66" s="78">
        <f t="shared" si="0"/>
        <v>0</v>
      </c>
      <c r="C66" s="123"/>
      <c r="D66" s="119"/>
      <c r="E66" s="120"/>
      <c r="F66" s="91"/>
      <c r="G66" s="123"/>
      <c r="H66" s="119"/>
      <c r="I66" s="120"/>
      <c r="J66" s="92"/>
      <c r="K66" s="93"/>
      <c r="L66" s="94"/>
      <c r="M66" s="94"/>
      <c r="N66" s="95"/>
    </row>
    <row r="67" spans="1:14" s="222" customFormat="1" ht="16.5" thickBot="1" x14ac:dyDescent="0.3">
      <c r="A67" s="96" t="s">
        <v>190</v>
      </c>
      <c r="B67" s="78">
        <f t="shared" si="0"/>
        <v>0</v>
      </c>
      <c r="C67" s="118"/>
      <c r="D67" s="121"/>
      <c r="E67" s="122"/>
      <c r="F67" s="146"/>
      <c r="G67" s="118"/>
      <c r="H67" s="121"/>
      <c r="I67" s="122"/>
      <c r="J67" s="100">
        <f t="shared" ref="J67" si="2">ROUND(((B67+G67)*4)+H67*9.4,2)</f>
        <v>0</v>
      </c>
      <c r="K67" s="101"/>
      <c r="L67" s="102"/>
      <c r="M67" s="102"/>
      <c r="N67" s="103"/>
    </row>
    <row r="68" spans="1:14" ht="16.5" thickBot="1" x14ac:dyDescent="0.3">
      <c r="A68" s="87" t="s">
        <v>191</v>
      </c>
      <c r="B68" s="78">
        <f t="shared" si="0"/>
        <v>0</v>
      </c>
      <c r="C68" s="123"/>
      <c r="D68" s="119"/>
      <c r="E68" s="120"/>
      <c r="F68" s="91"/>
      <c r="G68" s="123"/>
      <c r="H68" s="119"/>
      <c r="I68" s="120"/>
      <c r="J68" s="92"/>
      <c r="K68" s="93"/>
      <c r="L68" s="94"/>
      <c r="M68" s="94"/>
      <c r="N68" s="95"/>
    </row>
    <row r="69" spans="1:14" ht="16.5" thickBot="1" x14ac:dyDescent="0.3">
      <c r="A69" s="125" t="s">
        <v>192</v>
      </c>
      <c r="B69" s="78">
        <f t="shared" si="0"/>
        <v>0</v>
      </c>
      <c r="C69" s="126"/>
      <c r="D69" s="127"/>
      <c r="E69" s="130"/>
      <c r="F69" s="91"/>
      <c r="G69" s="126"/>
      <c r="H69" s="127"/>
      <c r="I69" s="130"/>
      <c r="J69" s="131"/>
      <c r="K69" s="132"/>
      <c r="L69" s="133"/>
      <c r="M69" s="133"/>
      <c r="N69" s="134"/>
    </row>
    <row r="70" spans="1:14" ht="16.5" thickBot="1" x14ac:dyDescent="0.3">
      <c r="A70" s="135" t="s">
        <v>109</v>
      </c>
      <c r="B70" s="136">
        <f>SUM(B7:B69)</f>
        <v>13259</v>
      </c>
      <c r="C70" s="136">
        <f t="shared" ref="C70:N70" si="3">SUM(C7:C69)</f>
        <v>0</v>
      </c>
      <c r="D70" s="136">
        <f t="shared" si="3"/>
        <v>0</v>
      </c>
      <c r="E70" s="136">
        <f t="shared" si="3"/>
        <v>0</v>
      </c>
      <c r="F70" s="136">
        <f t="shared" si="3"/>
        <v>13259</v>
      </c>
      <c r="G70" s="136">
        <f t="shared" si="3"/>
        <v>7700</v>
      </c>
      <c r="H70" s="136">
        <f t="shared" si="3"/>
        <v>17061</v>
      </c>
      <c r="I70" s="136">
        <f t="shared" si="3"/>
        <v>320</v>
      </c>
      <c r="J70" s="137">
        <f t="shared" si="3"/>
        <v>0</v>
      </c>
      <c r="K70" s="136">
        <f t="shared" si="3"/>
        <v>0</v>
      </c>
      <c r="L70" s="136">
        <f t="shared" si="3"/>
        <v>0</v>
      </c>
      <c r="M70" s="136">
        <f t="shared" si="3"/>
        <v>0</v>
      </c>
      <c r="N70" s="138">
        <f t="shared" si="3"/>
        <v>0</v>
      </c>
    </row>
    <row r="71" spans="1:14" ht="22.9" customHeight="1" x14ac:dyDescent="0.25">
      <c r="A71" s="139"/>
      <c r="B71" s="140"/>
      <c r="C71" s="140"/>
      <c r="D71" s="140"/>
      <c r="E71" s="140"/>
      <c r="F71" s="140"/>
      <c r="G71" s="139"/>
      <c r="H71" s="139"/>
      <c r="I71" s="139"/>
      <c r="J71" s="139"/>
      <c r="K71" s="139"/>
      <c r="L71" s="139"/>
      <c r="M71" s="139"/>
      <c r="N71" s="139"/>
    </row>
    <row r="72" spans="1:14" ht="36.75" customHeight="1" x14ac:dyDescent="0.25">
      <c r="A72" s="496" t="s">
        <v>193</v>
      </c>
      <c r="B72" s="496"/>
      <c r="C72" s="496"/>
      <c r="D72" s="496"/>
      <c r="E72" s="496"/>
      <c r="F72" s="496"/>
      <c r="G72" s="496"/>
      <c r="H72" s="496"/>
      <c r="I72" s="496"/>
      <c r="J72" s="496"/>
      <c r="K72" s="496"/>
      <c r="L72" s="496"/>
      <c r="M72" s="496"/>
      <c r="N72" s="496"/>
    </row>
  </sheetData>
  <mergeCells count="11">
    <mergeCell ref="K4:N4"/>
    <mergeCell ref="K5:L5"/>
    <mergeCell ref="M5:N5"/>
    <mergeCell ref="A72:N72"/>
    <mergeCell ref="B1:J2"/>
    <mergeCell ref="A4:A6"/>
    <mergeCell ref="B4:F5"/>
    <mergeCell ref="G4:G6"/>
    <mergeCell ref="H4:H6"/>
    <mergeCell ref="I4:I6"/>
    <mergeCell ref="J4:J6"/>
  </mergeCells>
  <pageMargins left="0.78740157480314965" right="0" top="0.78740157480314965" bottom="0" header="0.31496062992125984" footer="0.31496062992125984"/>
  <pageSetup paperSize="9" scale="59" fitToHeight="2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N72"/>
  <sheetViews>
    <sheetView workbookViewId="0">
      <selection activeCell="B71" sqref="B71"/>
    </sheetView>
  </sheetViews>
  <sheetFormatPr defaultRowHeight="15" x14ac:dyDescent="0.25"/>
  <cols>
    <col min="1" max="1" width="39.28515625" customWidth="1"/>
    <col min="2" max="14" width="14.5703125" customWidth="1"/>
  </cols>
  <sheetData>
    <row r="1" spans="1:14" x14ac:dyDescent="0.25">
      <c r="A1" s="67"/>
      <c r="B1" s="477" t="s">
        <v>115</v>
      </c>
      <c r="C1" s="477"/>
      <c r="D1" s="477"/>
      <c r="E1" s="477"/>
      <c r="F1" s="477"/>
      <c r="G1" s="477"/>
      <c r="H1" s="477"/>
      <c r="I1" s="477"/>
      <c r="J1" s="477"/>
      <c r="K1" s="67"/>
      <c r="L1" s="67"/>
      <c r="M1" s="67"/>
      <c r="N1" s="67"/>
    </row>
    <row r="2" spans="1:14" x14ac:dyDescent="0.25">
      <c r="A2" s="67"/>
      <c r="B2" s="477"/>
      <c r="C2" s="477"/>
      <c r="D2" s="477"/>
      <c r="E2" s="477"/>
      <c r="F2" s="477"/>
      <c r="G2" s="477"/>
      <c r="H2" s="477"/>
      <c r="I2" s="477"/>
      <c r="J2" s="477"/>
      <c r="K2" s="67"/>
      <c r="L2" s="67"/>
      <c r="M2" s="67"/>
      <c r="N2" s="67"/>
    </row>
    <row r="3" spans="1:14" ht="16.5" thickBot="1" x14ac:dyDescent="0.3">
      <c r="A3" s="65" t="s">
        <v>116</v>
      </c>
      <c r="B3" s="68"/>
      <c r="C3" s="68"/>
      <c r="D3" s="68"/>
      <c r="E3" s="68"/>
      <c r="F3" s="68"/>
      <c r="G3" s="67"/>
      <c r="H3" s="67"/>
      <c r="I3" s="67"/>
      <c r="J3" s="67"/>
      <c r="K3" s="67"/>
      <c r="L3" s="67"/>
      <c r="M3" s="67"/>
      <c r="N3" s="67"/>
    </row>
    <row r="4" spans="1:14" x14ac:dyDescent="0.25">
      <c r="A4" s="478" t="s">
        <v>117</v>
      </c>
      <c r="B4" s="481" t="s">
        <v>118</v>
      </c>
      <c r="C4" s="482"/>
      <c r="D4" s="482"/>
      <c r="E4" s="482"/>
      <c r="F4" s="483"/>
      <c r="G4" s="487" t="s">
        <v>119</v>
      </c>
      <c r="H4" s="487" t="s">
        <v>120</v>
      </c>
      <c r="I4" s="490" t="s">
        <v>121</v>
      </c>
      <c r="J4" s="493" t="s">
        <v>122</v>
      </c>
      <c r="K4" s="472" t="s">
        <v>123</v>
      </c>
      <c r="L4" s="472"/>
      <c r="M4" s="472"/>
      <c r="N4" s="473"/>
    </row>
    <row r="5" spans="1:14" x14ac:dyDescent="0.25">
      <c r="A5" s="479"/>
      <c r="B5" s="484"/>
      <c r="C5" s="485"/>
      <c r="D5" s="485"/>
      <c r="E5" s="485"/>
      <c r="F5" s="486"/>
      <c r="G5" s="488"/>
      <c r="H5" s="488"/>
      <c r="I5" s="491"/>
      <c r="J5" s="494"/>
      <c r="K5" s="474" t="s">
        <v>124</v>
      </c>
      <c r="L5" s="474"/>
      <c r="M5" s="475" t="s">
        <v>125</v>
      </c>
      <c r="N5" s="476"/>
    </row>
    <row r="6" spans="1:14" ht="103.5" customHeight="1" thickBot="1" x14ac:dyDescent="0.3">
      <c r="A6" s="480"/>
      <c r="B6" s="72" t="s">
        <v>12</v>
      </c>
      <c r="C6" s="73" t="s">
        <v>126</v>
      </c>
      <c r="D6" s="73" t="s">
        <v>127</v>
      </c>
      <c r="E6" s="73" t="s">
        <v>128</v>
      </c>
      <c r="F6" s="73" t="s">
        <v>129</v>
      </c>
      <c r="G6" s="489"/>
      <c r="H6" s="489"/>
      <c r="I6" s="492"/>
      <c r="J6" s="495"/>
      <c r="K6" s="73" t="s">
        <v>129</v>
      </c>
      <c r="L6" s="75" t="s">
        <v>120</v>
      </c>
      <c r="M6" s="73" t="s">
        <v>129</v>
      </c>
      <c r="N6" s="76" t="s">
        <v>120</v>
      </c>
    </row>
    <row r="7" spans="1:14" ht="16.5" thickBot="1" x14ac:dyDescent="0.3">
      <c r="A7" s="77" t="s">
        <v>130</v>
      </c>
      <c r="B7" s="78">
        <f t="shared" ref="B7:B69" si="0">C7+D7+F7</f>
        <v>31894</v>
      </c>
      <c r="C7" s="79"/>
      <c r="D7" s="80"/>
      <c r="E7" s="81"/>
      <c r="F7" s="78">
        <v>31894</v>
      </c>
      <c r="G7" s="79">
        <v>82</v>
      </c>
      <c r="H7" s="80">
        <v>7064</v>
      </c>
      <c r="I7" s="82"/>
      <c r="J7" s="83"/>
      <c r="K7" s="84"/>
      <c r="L7" s="85"/>
      <c r="M7" s="85"/>
      <c r="N7" s="86"/>
    </row>
    <row r="8" spans="1:14" ht="16.5" thickBot="1" x14ac:dyDescent="0.3">
      <c r="A8" s="87" t="s">
        <v>131</v>
      </c>
      <c r="B8" s="78">
        <f t="shared" si="0"/>
        <v>0</v>
      </c>
      <c r="C8" s="88"/>
      <c r="D8" s="89"/>
      <c r="E8" s="90"/>
      <c r="F8" s="91"/>
      <c r="G8" s="88"/>
      <c r="H8" s="89"/>
      <c r="I8" s="90"/>
      <c r="J8" s="92"/>
      <c r="K8" s="93"/>
      <c r="L8" s="94"/>
      <c r="M8" s="94"/>
      <c r="N8" s="95"/>
    </row>
    <row r="9" spans="1:14" ht="16.5" thickBot="1" x14ac:dyDescent="0.3">
      <c r="A9" s="87" t="s">
        <v>132</v>
      </c>
      <c r="B9" s="78">
        <f t="shared" si="0"/>
        <v>0</v>
      </c>
      <c r="C9" s="88"/>
      <c r="D9" s="89"/>
      <c r="E9" s="90"/>
      <c r="F9" s="91"/>
      <c r="G9" s="88"/>
      <c r="H9" s="89"/>
      <c r="I9" s="90"/>
      <c r="J9" s="92"/>
      <c r="K9" s="93"/>
      <c r="L9" s="94"/>
      <c r="M9" s="94"/>
      <c r="N9" s="95"/>
    </row>
    <row r="10" spans="1:14" ht="16.5" thickBot="1" x14ac:dyDescent="0.3">
      <c r="A10" s="87" t="s">
        <v>133</v>
      </c>
      <c r="B10" s="78">
        <f t="shared" si="0"/>
        <v>0</v>
      </c>
      <c r="C10" s="88"/>
      <c r="D10" s="89"/>
      <c r="E10" s="90"/>
      <c r="F10" s="91"/>
      <c r="G10" s="88"/>
      <c r="H10" s="89"/>
      <c r="I10" s="90"/>
      <c r="J10" s="92"/>
      <c r="K10" s="93"/>
      <c r="L10" s="94"/>
      <c r="M10" s="94"/>
      <c r="N10" s="95"/>
    </row>
    <row r="11" spans="1:14" ht="16.5" thickBot="1" x14ac:dyDescent="0.3">
      <c r="A11" s="87" t="s">
        <v>134</v>
      </c>
      <c r="B11" s="78">
        <f t="shared" si="0"/>
        <v>1922</v>
      </c>
      <c r="C11" s="88"/>
      <c r="D11" s="89"/>
      <c r="E11" s="90"/>
      <c r="F11" s="91">
        <v>1922</v>
      </c>
      <c r="G11" s="88"/>
      <c r="H11" s="89">
        <v>1000</v>
      </c>
      <c r="I11" s="90"/>
      <c r="J11" s="92"/>
      <c r="K11" s="93"/>
      <c r="L11" s="94"/>
      <c r="M11" s="94"/>
      <c r="N11" s="95"/>
    </row>
    <row r="12" spans="1:14" ht="16.5" thickBot="1" x14ac:dyDescent="0.3">
      <c r="A12" s="87" t="s">
        <v>135</v>
      </c>
      <c r="B12" s="78">
        <f t="shared" si="0"/>
        <v>0</v>
      </c>
      <c r="C12" s="88"/>
      <c r="D12" s="89"/>
      <c r="E12" s="90"/>
      <c r="F12" s="91"/>
      <c r="G12" s="88"/>
      <c r="H12" s="89"/>
      <c r="I12" s="90"/>
      <c r="J12" s="92"/>
      <c r="K12" s="93"/>
      <c r="L12" s="94"/>
      <c r="M12" s="94"/>
      <c r="N12" s="95"/>
    </row>
    <row r="13" spans="1:14" ht="16.5" thickBot="1" x14ac:dyDescent="0.3">
      <c r="A13" s="87" t="s">
        <v>136</v>
      </c>
      <c r="B13" s="78">
        <f t="shared" si="0"/>
        <v>0</v>
      </c>
      <c r="C13" s="88"/>
      <c r="D13" s="89"/>
      <c r="E13" s="90"/>
      <c r="F13" s="91"/>
      <c r="G13" s="88"/>
      <c r="H13" s="89"/>
      <c r="I13" s="90"/>
      <c r="J13" s="92"/>
      <c r="K13" s="93"/>
      <c r="L13" s="94"/>
      <c r="M13" s="94"/>
      <c r="N13" s="95"/>
    </row>
    <row r="14" spans="1:14" ht="16.5" thickBot="1" x14ac:dyDescent="0.3">
      <c r="A14" s="87" t="s">
        <v>137</v>
      </c>
      <c r="B14" s="78">
        <f t="shared" si="0"/>
        <v>3530</v>
      </c>
      <c r="C14" s="88"/>
      <c r="D14" s="89"/>
      <c r="E14" s="90"/>
      <c r="F14" s="91">
        <v>3530</v>
      </c>
      <c r="G14" s="88">
        <v>19</v>
      </c>
      <c r="H14" s="89">
        <v>789</v>
      </c>
      <c r="I14" s="90"/>
      <c r="J14" s="92"/>
      <c r="K14" s="93"/>
      <c r="L14" s="94"/>
      <c r="M14" s="94"/>
      <c r="N14" s="95"/>
    </row>
    <row r="15" spans="1:14" ht="16.5" thickBot="1" x14ac:dyDescent="0.3">
      <c r="A15" s="87" t="s">
        <v>138</v>
      </c>
      <c r="B15" s="78">
        <f t="shared" si="0"/>
        <v>221</v>
      </c>
      <c r="C15" s="88"/>
      <c r="D15" s="89"/>
      <c r="E15" s="90"/>
      <c r="F15" s="91">
        <v>221</v>
      </c>
      <c r="G15" s="88"/>
      <c r="H15" s="89">
        <v>330</v>
      </c>
      <c r="I15" s="90"/>
      <c r="J15" s="92"/>
      <c r="K15" s="93"/>
      <c r="L15" s="94"/>
      <c r="M15" s="94"/>
      <c r="N15" s="95"/>
    </row>
    <row r="16" spans="1:14" ht="16.5" thickBot="1" x14ac:dyDescent="0.3">
      <c r="A16" s="87" t="s">
        <v>139</v>
      </c>
      <c r="B16" s="78">
        <f t="shared" si="0"/>
        <v>4186</v>
      </c>
      <c r="C16" s="88"/>
      <c r="D16" s="89"/>
      <c r="E16" s="90"/>
      <c r="F16" s="91">
        <v>4186</v>
      </c>
      <c r="G16" s="88"/>
      <c r="H16" s="89">
        <v>5962</v>
      </c>
      <c r="I16" s="90"/>
      <c r="J16" s="92"/>
      <c r="K16" s="93"/>
      <c r="L16" s="94"/>
      <c r="M16" s="94"/>
      <c r="N16" s="95"/>
    </row>
    <row r="17" spans="1:14" ht="16.5" thickBot="1" x14ac:dyDescent="0.3">
      <c r="A17" s="87" t="s">
        <v>140</v>
      </c>
      <c r="B17" s="78">
        <f t="shared" si="0"/>
        <v>975</v>
      </c>
      <c r="C17" s="88"/>
      <c r="D17" s="89"/>
      <c r="E17" s="90"/>
      <c r="F17" s="91">
        <v>975</v>
      </c>
      <c r="G17" s="88"/>
      <c r="H17" s="89">
        <v>1600</v>
      </c>
      <c r="I17" s="90"/>
      <c r="J17" s="92"/>
      <c r="K17" s="93"/>
      <c r="L17" s="94"/>
      <c r="M17" s="94"/>
      <c r="N17" s="95"/>
    </row>
    <row r="18" spans="1:14" ht="16.5" thickBot="1" x14ac:dyDescent="0.3">
      <c r="A18" s="87" t="s">
        <v>141</v>
      </c>
      <c r="B18" s="78">
        <f t="shared" si="0"/>
        <v>5983</v>
      </c>
      <c r="C18" s="88"/>
      <c r="D18" s="89"/>
      <c r="E18" s="90"/>
      <c r="F18" s="91">
        <v>5983</v>
      </c>
      <c r="G18" s="88">
        <v>400</v>
      </c>
      <c r="H18" s="89">
        <v>2000</v>
      </c>
      <c r="I18" s="90"/>
      <c r="J18" s="92"/>
      <c r="K18" s="93"/>
      <c r="L18" s="94"/>
      <c r="M18" s="94"/>
      <c r="N18" s="95"/>
    </row>
    <row r="19" spans="1:14" ht="16.5" thickBot="1" x14ac:dyDescent="0.3">
      <c r="A19" s="87" t="s">
        <v>142</v>
      </c>
      <c r="B19" s="78">
        <f t="shared" si="0"/>
        <v>260</v>
      </c>
      <c r="C19" s="88"/>
      <c r="D19" s="89"/>
      <c r="E19" s="90"/>
      <c r="F19" s="91">
        <v>260</v>
      </c>
      <c r="G19" s="88"/>
      <c r="H19" s="89"/>
      <c r="I19" s="90"/>
      <c r="J19" s="92"/>
      <c r="K19" s="93"/>
      <c r="L19" s="94"/>
      <c r="M19" s="94"/>
      <c r="N19" s="95"/>
    </row>
    <row r="20" spans="1:14" ht="16.5" thickBot="1" x14ac:dyDescent="0.3">
      <c r="A20" s="87" t="s">
        <v>143</v>
      </c>
      <c r="B20" s="78">
        <f t="shared" si="0"/>
        <v>0</v>
      </c>
      <c r="C20" s="88"/>
      <c r="D20" s="89"/>
      <c r="E20" s="90"/>
      <c r="F20" s="91"/>
      <c r="G20" s="88"/>
      <c r="H20" s="89"/>
      <c r="I20" s="90"/>
      <c r="J20" s="92"/>
      <c r="K20" s="93"/>
      <c r="L20" s="94"/>
      <c r="M20" s="94"/>
      <c r="N20" s="95"/>
    </row>
    <row r="21" spans="1:14" ht="16.5" thickBot="1" x14ac:dyDescent="0.3">
      <c r="A21" s="87" t="s">
        <v>144</v>
      </c>
      <c r="B21" s="78">
        <f t="shared" si="0"/>
        <v>12971</v>
      </c>
      <c r="C21" s="88"/>
      <c r="D21" s="89"/>
      <c r="E21" s="90"/>
      <c r="F21" s="91">
        <v>12971</v>
      </c>
      <c r="G21" s="88">
        <v>1341</v>
      </c>
      <c r="H21" s="89">
        <v>4659</v>
      </c>
      <c r="I21" s="90"/>
      <c r="J21" s="92"/>
      <c r="K21" s="93"/>
      <c r="L21" s="94"/>
      <c r="M21" s="94"/>
      <c r="N21" s="95"/>
    </row>
    <row r="22" spans="1:14" ht="32.25" thickBot="1" x14ac:dyDescent="0.3">
      <c r="A22" s="87" t="s">
        <v>145</v>
      </c>
      <c r="B22" s="78">
        <f t="shared" si="0"/>
        <v>0</v>
      </c>
      <c r="C22" s="88"/>
      <c r="D22" s="89"/>
      <c r="E22" s="90"/>
      <c r="F22" s="91"/>
      <c r="G22" s="88"/>
      <c r="H22" s="89"/>
      <c r="I22" s="90"/>
      <c r="J22" s="92"/>
      <c r="K22" s="93"/>
      <c r="L22" s="94"/>
      <c r="M22" s="94"/>
      <c r="N22" s="95"/>
    </row>
    <row r="23" spans="1:14" ht="16.5" thickBot="1" x14ac:dyDescent="0.3">
      <c r="A23" s="87" t="s">
        <v>146</v>
      </c>
      <c r="B23" s="78">
        <f t="shared" si="0"/>
        <v>877</v>
      </c>
      <c r="C23" s="88"/>
      <c r="D23" s="89"/>
      <c r="E23" s="90"/>
      <c r="F23" s="91">
        <v>877</v>
      </c>
      <c r="G23" s="88"/>
      <c r="H23" s="89">
        <v>440</v>
      </c>
      <c r="I23" s="90"/>
      <c r="J23" s="92"/>
      <c r="K23" s="93"/>
      <c r="L23" s="94"/>
      <c r="M23" s="94"/>
      <c r="N23" s="95"/>
    </row>
    <row r="24" spans="1:14" ht="16.5" thickBot="1" x14ac:dyDescent="0.3">
      <c r="A24" s="87" t="s">
        <v>147</v>
      </c>
      <c r="B24" s="78">
        <f t="shared" si="0"/>
        <v>0</v>
      </c>
      <c r="C24" s="88"/>
      <c r="D24" s="89"/>
      <c r="E24" s="90"/>
      <c r="F24" s="91"/>
      <c r="G24" s="88"/>
      <c r="H24" s="89"/>
      <c r="I24" s="90"/>
      <c r="J24" s="92"/>
      <c r="K24" s="93"/>
      <c r="L24" s="94"/>
      <c r="M24" s="94"/>
      <c r="N24" s="95"/>
    </row>
    <row r="25" spans="1:14" ht="32.25" thickBot="1" x14ac:dyDescent="0.3">
      <c r="A25" s="87" t="s">
        <v>148</v>
      </c>
      <c r="B25" s="78">
        <f t="shared" si="0"/>
        <v>11177</v>
      </c>
      <c r="C25" s="88">
        <v>300</v>
      </c>
      <c r="D25" s="89">
        <v>3780</v>
      </c>
      <c r="E25" s="90">
        <v>870</v>
      </c>
      <c r="F25" s="91">
        <v>7097</v>
      </c>
      <c r="G25" s="88">
        <f>100+2547</f>
        <v>2647</v>
      </c>
      <c r="H25" s="89">
        <f>64+7042</f>
        <v>7106</v>
      </c>
      <c r="I25" s="90"/>
      <c r="J25" s="92"/>
      <c r="K25" s="93"/>
      <c r="L25" s="94"/>
      <c r="M25" s="94"/>
      <c r="N25" s="95"/>
    </row>
    <row r="26" spans="1:14" ht="16.5" thickBot="1" x14ac:dyDescent="0.3">
      <c r="A26" s="87" t="s">
        <v>149</v>
      </c>
      <c r="B26" s="78">
        <f t="shared" si="0"/>
        <v>7632</v>
      </c>
      <c r="C26" s="88"/>
      <c r="D26" s="89"/>
      <c r="E26" s="90"/>
      <c r="F26" s="91">
        <v>7632</v>
      </c>
      <c r="G26" s="88"/>
      <c r="H26" s="89">
        <v>1130</v>
      </c>
      <c r="I26" s="90"/>
      <c r="J26" s="92"/>
      <c r="K26" s="93"/>
      <c r="L26" s="94"/>
      <c r="M26" s="94"/>
      <c r="N26" s="95"/>
    </row>
    <row r="27" spans="1:14" ht="16.5" thickBot="1" x14ac:dyDescent="0.3">
      <c r="A27" s="87" t="s">
        <v>150</v>
      </c>
      <c r="B27" s="78">
        <f t="shared" si="0"/>
        <v>0</v>
      </c>
      <c r="C27" s="88"/>
      <c r="D27" s="89"/>
      <c r="E27" s="90"/>
      <c r="F27" s="91"/>
      <c r="G27" s="88"/>
      <c r="H27" s="89"/>
      <c r="I27" s="90"/>
      <c r="J27" s="92"/>
      <c r="K27" s="93"/>
      <c r="L27" s="94"/>
      <c r="M27" s="94"/>
      <c r="N27" s="95"/>
    </row>
    <row r="28" spans="1:14" ht="16.5" thickBot="1" x14ac:dyDescent="0.3">
      <c r="A28" s="87" t="s">
        <v>151</v>
      </c>
      <c r="B28" s="78">
        <f t="shared" si="0"/>
        <v>0</v>
      </c>
      <c r="C28" s="88"/>
      <c r="D28" s="89"/>
      <c r="E28" s="90"/>
      <c r="F28" s="91"/>
      <c r="G28" s="88"/>
      <c r="H28" s="89"/>
      <c r="I28" s="90"/>
      <c r="J28" s="92"/>
      <c r="K28" s="93"/>
      <c r="L28" s="94"/>
      <c r="M28" s="94"/>
      <c r="N28" s="95"/>
    </row>
    <row r="29" spans="1:14" ht="16.5" thickBot="1" x14ac:dyDescent="0.3">
      <c r="A29" s="87" t="s">
        <v>152</v>
      </c>
      <c r="B29" s="78">
        <f t="shared" si="0"/>
        <v>0</v>
      </c>
      <c r="C29" s="88"/>
      <c r="D29" s="89"/>
      <c r="E29" s="90"/>
      <c r="F29" s="91"/>
      <c r="G29" s="88"/>
      <c r="H29" s="89"/>
      <c r="I29" s="90"/>
      <c r="J29" s="92"/>
      <c r="K29" s="93"/>
      <c r="L29" s="94"/>
      <c r="M29" s="94"/>
      <c r="N29" s="95"/>
    </row>
    <row r="30" spans="1:14" ht="16.5" thickBot="1" x14ac:dyDescent="0.3">
      <c r="A30" s="87" t="s">
        <v>153</v>
      </c>
      <c r="B30" s="78">
        <f t="shared" si="0"/>
        <v>0</v>
      </c>
      <c r="C30" s="88"/>
      <c r="D30" s="89"/>
      <c r="E30" s="90"/>
      <c r="F30" s="91"/>
      <c r="G30" s="88"/>
      <c r="H30" s="89"/>
      <c r="I30" s="90"/>
      <c r="J30" s="92"/>
      <c r="K30" s="93"/>
      <c r="L30" s="94"/>
      <c r="M30" s="94"/>
      <c r="N30" s="95"/>
    </row>
    <row r="31" spans="1:14" ht="16.5" thickBot="1" x14ac:dyDescent="0.3">
      <c r="A31" s="87" t="s">
        <v>154</v>
      </c>
      <c r="B31" s="78">
        <f t="shared" si="0"/>
        <v>0</v>
      </c>
      <c r="C31" s="88"/>
      <c r="D31" s="89"/>
      <c r="E31" s="90"/>
      <c r="F31" s="91"/>
      <c r="G31" s="88"/>
      <c r="H31" s="89"/>
      <c r="I31" s="90"/>
      <c r="J31" s="92"/>
      <c r="K31" s="93"/>
      <c r="L31" s="94"/>
      <c r="M31" s="94"/>
      <c r="N31" s="95"/>
    </row>
    <row r="32" spans="1:14" ht="16.5" thickBot="1" x14ac:dyDescent="0.3">
      <c r="A32" s="87" t="s">
        <v>155</v>
      </c>
      <c r="B32" s="78">
        <f t="shared" si="0"/>
        <v>0</v>
      </c>
      <c r="C32" s="88"/>
      <c r="D32" s="89"/>
      <c r="E32" s="90"/>
      <c r="F32" s="91"/>
      <c r="G32" s="88"/>
      <c r="H32" s="89"/>
      <c r="I32" s="90"/>
      <c r="J32" s="92"/>
      <c r="K32" s="93"/>
      <c r="L32" s="94"/>
      <c r="M32" s="94"/>
      <c r="N32" s="95"/>
    </row>
    <row r="33" spans="1:14" ht="16.5" thickBot="1" x14ac:dyDescent="0.3">
      <c r="A33" s="87" t="s">
        <v>156</v>
      </c>
      <c r="B33" s="78">
        <f t="shared" si="0"/>
        <v>0</v>
      </c>
      <c r="C33" s="88"/>
      <c r="D33" s="89"/>
      <c r="E33" s="90"/>
      <c r="F33" s="91"/>
      <c r="G33" s="88"/>
      <c r="H33" s="89"/>
      <c r="I33" s="90"/>
      <c r="J33" s="92"/>
      <c r="K33" s="93"/>
      <c r="L33" s="94"/>
      <c r="M33" s="94"/>
      <c r="N33" s="95"/>
    </row>
    <row r="34" spans="1:14" ht="16.5" thickBot="1" x14ac:dyDescent="0.3">
      <c r="A34" s="87" t="s">
        <v>157</v>
      </c>
      <c r="B34" s="78">
        <f t="shared" si="0"/>
        <v>0</v>
      </c>
      <c r="C34" s="88"/>
      <c r="D34" s="89"/>
      <c r="E34" s="90"/>
      <c r="F34" s="91"/>
      <c r="G34" s="88"/>
      <c r="H34" s="89"/>
      <c r="I34" s="90"/>
      <c r="J34" s="92"/>
      <c r="K34" s="93"/>
      <c r="L34" s="94"/>
      <c r="M34" s="94"/>
      <c r="N34" s="95"/>
    </row>
    <row r="35" spans="1:14" ht="32.25" thickBot="1" x14ac:dyDescent="0.3">
      <c r="A35" s="87" t="s">
        <v>158</v>
      </c>
      <c r="B35" s="78">
        <f t="shared" si="0"/>
        <v>0</v>
      </c>
      <c r="C35" s="88"/>
      <c r="D35" s="89"/>
      <c r="E35" s="90"/>
      <c r="F35" s="91"/>
      <c r="G35" s="88"/>
      <c r="H35" s="89"/>
      <c r="I35" s="90"/>
      <c r="J35" s="92"/>
      <c r="K35" s="93"/>
      <c r="L35" s="94"/>
      <c r="M35" s="94"/>
      <c r="N35" s="95"/>
    </row>
    <row r="36" spans="1:14" ht="16.5" thickBot="1" x14ac:dyDescent="0.3">
      <c r="A36" s="96" t="s">
        <v>159</v>
      </c>
      <c r="B36" s="78">
        <f t="shared" si="0"/>
        <v>0</v>
      </c>
      <c r="C36" s="97"/>
      <c r="D36" s="89"/>
      <c r="E36" s="90"/>
      <c r="F36" s="91"/>
      <c r="G36" s="97"/>
      <c r="H36" s="98"/>
      <c r="I36" s="99"/>
      <c r="J36" s="100"/>
      <c r="K36" s="101"/>
      <c r="L36" s="102"/>
      <c r="M36" s="102"/>
      <c r="N36" s="103"/>
    </row>
    <row r="37" spans="1:14" ht="16.5" thickBot="1" x14ac:dyDescent="0.3">
      <c r="A37" s="87" t="s">
        <v>160</v>
      </c>
      <c r="B37" s="78">
        <f t="shared" si="0"/>
        <v>6890</v>
      </c>
      <c r="C37" s="88"/>
      <c r="D37" s="89"/>
      <c r="E37" s="90"/>
      <c r="F37" s="91">
        <v>6890</v>
      </c>
      <c r="G37" s="88">
        <v>468</v>
      </c>
      <c r="H37" s="89">
        <v>4681</v>
      </c>
      <c r="I37" s="90"/>
      <c r="J37" s="100"/>
      <c r="K37" s="93"/>
      <c r="L37" s="94"/>
      <c r="M37" s="94"/>
      <c r="N37" s="95"/>
    </row>
    <row r="38" spans="1:14" ht="16.5" thickBot="1" x14ac:dyDescent="0.3">
      <c r="A38" s="87" t="s">
        <v>161</v>
      </c>
      <c r="B38" s="78">
        <f t="shared" si="0"/>
        <v>0</v>
      </c>
      <c r="C38" s="88"/>
      <c r="D38" s="89"/>
      <c r="E38" s="90"/>
      <c r="F38" s="91"/>
      <c r="G38" s="88"/>
      <c r="H38" s="89"/>
      <c r="I38" s="90"/>
      <c r="J38" s="92"/>
      <c r="K38" s="93"/>
      <c r="L38" s="94"/>
      <c r="M38" s="94"/>
      <c r="N38" s="95"/>
    </row>
    <row r="39" spans="1:14" ht="16.5" thickBot="1" x14ac:dyDescent="0.3">
      <c r="A39" s="87" t="s">
        <v>162</v>
      </c>
      <c r="B39" s="78">
        <f t="shared" si="0"/>
        <v>21064</v>
      </c>
      <c r="C39" s="88"/>
      <c r="D39" s="89"/>
      <c r="E39" s="90"/>
      <c r="F39" s="91">
        <v>21064</v>
      </c>
      <c r="G39" s="88">
        <v>16</v>
      </c>
      <c r="H39" s="89">
        <v>32</v>
      </c>
      <c r="I39" s="90"/>
      <c r="J39" s="92"/>
      <c r="K39" s="93"/>
      <c r="L39" s="94"/>
      <c r="M39" s="94"/>
      <c r="N39" s="95"/>
    </row>
    <row r="40" spans="1:14" ht="16.5" thickBot="1" x14ac:dyDescent="0.3">
      <c r="A40" s="87" t="s">
        <v>163</v>
      </c>
      <c r="B40" s="78">
        <f t="shared" si="0"/>
        <v>0</v>
      </c>
      <c r="C40" s="88"/>
      <c r="D40" s="89"/>
      <c r="E40" s="90"/>
      <c r="F40" s="91"/>
      <c r="G40" s="88"/>
      <c r="H40" s="89"/>
      <c r="I40" s="90"/>
      <c r="J40" s="92"/>
      <c r="K40" s="93"/>
      <c r="L40" s="94"/>
      <c r="M40" s="94"/>
      <c r="N40" s="95"/>
    </row>
    <row r="41" spans="1:14" ht="16.5" thickBot="1" x14ac:dyDescent="0.3">
      <c r="A41" s="87" t="s">
        <v>164</v>
      </c>
      <c r="B41" s="78">
        <f t="shared" si="0"/>
        <v>85871</v>
      </c>
      <c r="C41" s="104">
        <v>22939</v>
      </c>
      <c r="D41" s="89">
        <v>28789</v>
      </c>
      <c r="E41" s="105">
        <v>6558</v>
      </c>
      <c r="F41" s="91">
        <v>34143</v>
      </c>
      <c r="G41" s="88">
        <f>200+6850</f>
        <v>7050</v>
      </c>
      <c r="H41" s="89">
        <f>100+20329</f>
        <v>20429</v>
      </c>
      <c r="I41" s="90"/>
      <c r="J41" s="92"/>
      <c r="K41" s="93"/>
      <c r="L41" s="94"/>
      <c r="M41" s="94"/>
      <c r="N41" s="95"/>
    </row>
    <row r="42" spans="1:14" ht="16.5" thickBot="1" x14ac:dyDescent="0.3">
      <c r="A42" s="87" t="s">
        <v>165</v>
      </c>
      <c r="B42" s="78">
        <f t="shared" si="0"/>
        <v>0</v>
      </c>
      <c r="C42" s="88"/>
      <c r="D42" s="89"/>
      <c r="E42" s="90"/>
      <c r="F42" s="91"/>
      <c r="G42" s="88"/>
      <c r="H42" s="89"/>
      <c r="I42" s="90"/>
      <c r="J42" s="92"/>
      <c r="K42" s="93"/>
      <c r="L42" s="94"/>
      <c r="M42" s="94"/>
      <c r="N42" s="95"/>
    </row>
    <row r="43" spans="1:14" ht="32.25" thickBot="1" x14ac:dyDescent="0.3">
      <c r="A43" s="87" t="s">
        <v>166</v>
      </c>
      <c r="B43" s="78">
        <f t="shared" si="0"/>
        <v>0</v>
      </c>
      <c r="C43" s="88"/>
      <c r="D43" s="89"/>
      <c r="E43" s="90"/>
      <c r="F43" s="91"/>
      <c r="G43" s="88"/>
      <c r="H43" s="89"/>
      <c r="I43" s="90"/>
      <c r="J43" s="92"/>
      <c r="K43" s="93"/>
      <c r="L43" s="94"/>
      <c r="M43" s="94"/>
      <c r="N43" s="95"/>
    </row>
    <row r="44" spans="1:14" ht="16.5" thickBot="1" x14ac:dyDescent="0.3">
      <c r="A44" s="87" t="s">
        <v>167</v>
      </c>
      <c r="B44" s="78">
        <f t="shared" si="0"/>
        <v>0</v>
      </c>
      <c r="C44" s="88"/>
      <c r="D44" s="89"/>
      <c r="E44" s="90"/>
      <c r="F44" s="91"/>
      <c r="G44" s="88"/>
      <c r="H44" s="89"/>
      <c r="I44" s="90"/>
      <c r="J44" s="92"/>
      <c r="K44" s="93"/>
      <c r="L44" s="94"/>
      <c r="M44" s="94"/>
      <c r="N44" s="95"/>
    </row>
    <row r="45" spans="1:14" ht="32.25" thickBot="1" x14ac:dyDescent="0.3">
      <c r="A45" s="106" t="s">
        <v>168</v>
      </c>
      <c r="B45" s="78">
        <f t="shared" si="0"/>
        <v>0</v>
      </c>
      <c r="C45" s="107"/>
      <c r="D45" s="108"/>
      <c r="E45" s="109"/>
      <c r="F45" s="110"/>
      <c r="G45" s="107"/>
      <c r="H45" s="108"/>
      <c r="I45" s="109"/>
      <c r="J45" s="111"/>
      <c r="K45" s="112"/>
      <c r="L45" s="113"/>
      <c r="M45" s="113"/>
      <c r="N45" s="114"/>
    </row>
    <row r="46" spans="1:14" ht="16.5" thickBot="1" x14ac:dyDescent="0.3">
      <c r="A46" s="87" t="s">
        <v>169</v>
      </c>
      <c r="B46" s="78">
        <f t="shared" si="0"/>
        <v>0</v>
      </c>
      <c r="C46" s="88"/>
      <c r="D46" s="89"/>
      <c r="E46" s="90"/>
      <c r="F46" s="91"/>
      <c r="G46" s="88"/>
      <c r="H46" s="89"/>
      <c r="I46" s="90"/>
      <c r="J46" s="92"/>
      <c r="K46" s="93"/>
      <c r="L46" s="94"/>
      <c r="M46" s="94"/>
      <c r="N46" s="95"/>
    </row>
    <row r="47" spans="1:14" ht="32.25" thickBot="1" x14ac:dyDescent="0.3">
      <c r="A47" s="87" t="s">
        <v>170</v>
      </c>
      <c r="B47" s="78">
        <f t="shared" si="0"/>
        <v>0</v>
      </c>
      <c r="C47" s="115"/>
      <c r="D47" s="116"/>
      <c r="E47" s="117"/>
      <c r="F47" s="91"/>
      <c r="G47" s="115"/>
      <c r="H47" s="116"/>
      <c r="I47" s="117"/>
      <c r="J47" s="92"/>
      <c r="K47" s="93"/>
      <c r="L47" s="94"/>
      <c r="M47" s="94"/>
      <c r="N47" s="95"/>
    </row>
    <row r="48" spans="1:14" ht="16.5" thickBot="1" x14ac:dyDescent="0.3">
      <c r="A48" s="87" t="s">
        <v>171</v>
      </c>
      <c r="B48" s="78">
        <f t="shared" si="0"/>
        <v>0</v>
      </c>
      <c r="C48" s="115"/>
      <c r="D48" s="116"/>
      <c r="E48" s="117"/>
      <c r="F48" s="91"/>
      <c r="G48" s="115"/>
      <c r="H48" s="116"/>
      <c r="I48" s="117"/>
      <c r="J48" s="92"/>
      <c r="K48" s="93"/>
      <c r="L48" s="94"/>
      <c r="M48" s="94"/>
      <c r="N48" s="95"/>
    </row>
    <row r="49" spans="1:14" ht="16.5" thickBot="1" x14ac:dyDescent="0.3">
      <c r="A49" s="87" t="s">
        <v>172</v>
      </c>
      <c r="B49" s="78">
        <f t="shared" si="0"/>
        <v>0</v>
      </c>
      <c r="C49" s="88"/>
      <c r="D49" s="89"/>
      <c r="E49" s="90"/>
      <c r="F49" s="91"/>
      <c r="G49" s="88"/>
      <c r="H49" s="89"/>
      <c r="I49" s="90"/>
      <c r="J49" s="92"/>
      <c r="K49" s="93"/>
      <c r="L49" s="94"/>
      <c r="M49" s="94"/>
      <c r="N49" s="95"/>
    </row>
    <row r="50" spans="1:14" ht="16.5" thickBot="1" x14ac:dyDescent="0.3">
      <c r="A50" s="87" t="s">
        <v>173</v>
      </c>
      <c r="B50" s="78">
        <f t="shared" si="0"/>
        <v>0</v>
      </c>
      <c r="C50" s="88"/>
      <c r="D50" s="89"/>
      <c r="E50" s="90"/>
      <c r="F50" s="91"/>
      <c r="G50" s="88"/>
      <c r="H50" s="89"/>
      <c r="I50" s="90"/>
      <c r="J50" s="92"/>
      <c r="K50" s="93"/>
      <c r="L50" s="94"/>
      <c r="M50" s="94"/>
      <c r="N50" s="95"/>
    </row>
    <row r="51" spans="1:14" ht="16.5" thickBot="1" x14ac:dyDescent="0.3">
      <c r="A51" s="87" t="s">
        <v>174</v>
      </c>
      <c r="B51" s="78">
        <f t="shared" si="0"/>
        <v>0</v>
      </c>
      <c r="C51" s="88"/>
      <c r="D51" s="89"/>
      <c r="E51" s="90"/>
      <c r="F51" s="91"/>
      <c r="G51" s="88"/>
      <c r="H51" s="89"/>
      <c r="I51" s="90"/>
      <c r="J51" s="92"/>
      <c r="K51" s="93"/>
      <c r="L51" s="94"/>
      <c r="M51" s="94"/>
      <c r="N51" s="95"/>
    </row>
    <row r="52" spans="1:14" ht="16.5" thickBot="1" x14ac:dyDescent="0.3">
      <c r="A52" s="96" t="s">
        <v>175</v>
      </c>
      <c r="B52" s="78">
        <f t="shared" si="0"/>
        <v>0</v>
      </c>
      <c r="C52" s="97"/>
      <c r="D52" s="89"/>
      <c r="E52" s="90"/>
      <c r="F52" s="91"/>
      <c r="G52" s="97"/>
      <c r="H52" s="98"/>
      <c r="I52" s="99"/>
      <c r="J52" s="100">
        <f t="shared" ref="J52:J55" si="1">ROUND(((B52+G52)*4)+H52*9.4,2)</f>
        <v>0</v>
      </c>
      <c r="K52" s="101"/>
      <c r="L52" s="102"/>
      <c r="M52" s="102"/>
      <c r="N52" s="103"/>
    </row>
    <row r="53" spans="1:14" ht="16.5" thickBot="1" x14ac:dyDescent="0.3">
      <c r="A53" s="96" t="s">
        <v>176</v>
      </c>
      <c r="B53" s="78">
        <f t="shared" si="0"/>
        <v>0</v>
      </c>
      <c r="C53" s="118"/>
      <c r="D53" s="119"/>
      <c r="E53" s="120"/>
      <c r="F53" s="91"/>
      <c r="G53" s="118"/>
      <c r="H53" s="121"/>
      <c r="I53" s="122"/>
      <c r="J53" s="100">
        <f t="shared" si="1"/>
        <v>0</v>
      </c>
      <c r="K53" s="101"/>
      <c r="L53" s="102"/>
      <c r="M53" s="102"/>
      <c r="N53" s="103"/>
    </row>
    <row r="54" spans="1:14" ht="16.5" thickBot="1" x14ac:dyDescent="0.3">
      <c r="A54" s="96" t="s">
        <v>177</v>
      </c>
      <c r="B54" s="78">
        <f t="shared" si="0"/>
        <v>0</v>
      </c>
      <c r="C54" s="118"/>
      <c r="D54" s="119"/>
      <c r="E54" s="120"/>
      <c r="F54" s="91"/>
      <c r="G54" s="118"/>
      <c r="H54" s="121">
        <v>8430</v>
      </c>
      <c r="I54" s="122"/>
      <c r="J54" s="100">
        <f>ROUND(((B54+G54)*4)+H54*9.4,2)</f>
        <v>79242</v>
      </c>
      <c r="K54" s="101"/>
      <c r="L54" s="102"/>
      <c r="M54" s="102"/>
      <c r="N54" s="103"/>
    </row>
    <row r="55" spans="1:14" ht="16.5" thickBot="1" x14ac:dyDescent="0.3">
      <c r="A55" s="96" t="s">
        <v>178</v>
      </c>
      <c r="B55" s="78">
        <f t="shared" si="0"/>
        <v>0</v>
      </c>
      <c r="C55" s="118"/>
      <c r="D55" s="119"/>
      <c r="E55" s="120"/>
      <c r="F55" s="91"/>
      <c r="G55" s="118"/>
      <c r="H55" s="121">
        <v>8450</v>
      </c>
      <c r="I55" s="122"/>
      <c r="J55" s="100">
        <f t="shared" si="1"/>
        <v>79430</v>
      </c>
      <c r="K55" s="101"/>
      <c r="L55" s="102"/>
      <c r="M55" s="102"/>
      <c r="N55" s="103"/>
    </row>
    <row r="56" spans="1:14" ht="16.5" thickBot="1" x14ac:dyDescent="0.3">
      <c r="A56" s="87" t="s">
        <v>179</v>
      </c>
      <c r="B56" s="78">
        <f t="shared" si="0"/>
        <v>0</v>
      </c>
      <c r="C56" s="123"/>
      <c r="D56" s="119"/>
      <c r="E56" s="120"/>
      <c r="F56" s="91"/>
      <c r="G56" s="123"/>
      <c r="H56" s="119"/>
      <c r="I56" s="120"/>
      <c r="J56" s="92"/>
      <c r="K56" s="93"/>
      <c r="L56" s="94"/>
      <c r="M56" s="94"/>
      <c r="N56" s="95"/>
    </row>
    <row r="57" spans="1:14" ht="16.5" thickBot="1" x14ac:dyDescent="0.3">
      <c r="A57" s="87" t="s">
        <v>180</v>
      </c>
      <c r="B57" s="78">
        <f t="shared" si="0"/>
        <v>10471</v>
      </c>
      <c r="C57" s="123"/>
      <c r="D57" s="119"/>
      <c r="E57" s="120"/>
      <c r="F57" s="91">
        <v>10471</v>
      </c>
      <c r="G57" s="123"/>
      <c r="H57" s="119">
        <v>700</v>
      </c>
      <c r="I57" s="120"/>
      <c r="J57" s="92"/>
      <c r="K57" s="93"/>
      <c r="L57" s="94"/>
      <c r="M57" s="94"/>
      <c r="N57" s="95"/>
    </row>
    <row r="58" spans="1:14" ht="16.5" thickBot="1" x14ac:dyDescent="0.3">
      <c r="A58" s="87" t="s">
        <v>181</v>
      </c>
      <c r="B58" s="78">
        <f t="shared" si="0"/>
        <v>30910</v>
      </c>
      <c r="C58" s="124">
        <v>1505</v>
      </c>
      <c r="D58" s="119"/>
      <c r="E58" s="120"/>
      <c r="F58" s="91">
        <v>29405</v>
      </c>
      <c r="G58" s="123">
        <f>211+14502</f>
        <v>14713</v>
      </c>
      <c r="H58" s="119">
        <v>34399</v>
      </c>
      <c r="I58" s="120"/>
      <c r="J58" s="92"/>
      <c r="K58" s="93"/>
      <c r="L58" s="94"/>
      <c r="M58" s="94"/>
      <c r="N58" s="95"/>
    </row>
    <row r="59" spans="1:14" ht="32.25" thickBot="1" x14ac:dyDescent="0.3">
      <c r="A59" s="87" t="s">
        <v>182</v>
      </c>
      <c r="B59" s="78">
        <f t="shared" si="0"/>
        <v>0</v>
      </c>
      <c r="C59" s="123"/>
      <c r="D59" s="119"/>
      <c r="E59" s="120"/>
      <c r="F59" s="91"/>
      <c r="G59" s="123"/>
      <c r="H59" s="119"/>
      <c r="I59" s="120"/>
      <c r="J59" s="92"/>
      <c r="K59" s="93"/>
      <c r="L59" s="94"/>
      <c r="M59" s="94"/>
      <c r="N59" s="95"/>
    </row>
    <row r="60" spans="1:14" ht="16.5" thickBot="1" x14ac:dyDescent="0.3">
      <c r="A60" s="87" t="s">
        <v>183</v>
      </c>
      <c r="B60" s="78">
        <f t="shared" si="0"/>
        <v>0</v>
      </c>
      <c r="C60" s="123"/>
      <c r="D60" s="119"/>
      <c r="E60" s="120"/>
      <c r="F60" s="91"/>
      <c r="G60" s="123"/>
      <c r="H60" s="119"/>
      <c r="I60" s="120"/>
      <c r="J60" s="92"/>
      <c r="K60" s="93"/>
      <c r="L60" s="94"/>
      <c r="M60" s="94"/>
      <c r="N60" s="95"/>
    </row>
    <row r="61" spans="1:14" ht="16.5" thickBot="1" x14ac:dyDescent="0.3">
      <c r="A61" s="87" t="s">
        <v>184</v>
      </c>
      <c r="B61" s="78">
        <f t="shared" si="0"/>
        <v>12837</v>
      </c>
      <c r="C61" s="123"/>
      <c r="D61" s="119"/>
      <c r="E61" s="120"/>
      <c r="F61" s="91">
        <v>12837</v>
      </c>
      <c r="G61" s="123">
        <f>2444+300</f>
        <v>2744</v>
      </c>
      <c r="H61" s="119">
        <v>7500</v>
      </c>
      <c r="I61" s="120"/>
      <c r="J61" s="92"/>
      <c r="K61" s="93"/>
      <c r="L61" s="94"/>
      <c r="M61" s="94"/>
      <c r="N61" s="95"/>
    </row>
    <row r="62" spans="1:14" ht="32.25" thickBot="1" x14ac:dyDescent="0.3">
      <c r="A62" s="87" t="s">
        <v>185</v>
      </c>
      <c r="B62" s="78">
        <f t="shared" si="0"/>
        <v>0</v>
      </c>
      <c r="C62" s="123"/>
      <c r="D62" s="119"/>
      <c r="E62" s="120"/>
      <c r="F62" s="91"/>
      <c r="G62" s="123"/>
      <c r="H62" s="119"/>
      <c r="I62" s="120"/>
      <c r="J62" s="92"/>
      <c r="K62" s="93"/>
      <c r="L62" s="94"/>
      <c r="M62" s="94"/>
      <c r="N62" s="95"/>
    </row>
    <row r="63" spans="1:14" ht="16.5" thickBot="1" x14ac:dyDescent="0.3">
      <c r="A63" s="87" t="s">
        <v>186</v>
      </c>
      <c r="B63" s="78">
        <f t="shared" si="0"/>
        <v>3399</v>
      </c>
      <c r="C63" s="123"/>
      <c r="D63" s="119"/>
      <c r="E63" s="120"/>
      <c r="F63" s="91">
        <v>3399</v>
      </c>
      <c r="G63" s="123">
        <v>25</v>
      </c>
      <c r="H63" s="119">
        <v>1234</v>
      </c>
      <c r="I63" s="120"/>
      <c r="J63" s="92"/>
      <c r="K63" s="93"/>
      <c r="L63" s="94"/>
      <c r="M63" s="94"/>
      <c r="N63" s="95"/>
    </row>
    <row r="64" spans="1:14" ht="16.5" thickBot="1" x14ac:dyDescent="0.3">
      <c r="A64" s="87" t="s">
        <v>187</v>
      </c>
      <c r="B64" s="78">
        <f t="shared" si="0"/>
        <v>9653</v>
      </c>
      <c r="C64" s="123"/>
      <c r="D64" s="119"/>
      <c r="E64" s="120"/>
      <c r="F64" s="91">
        <v>9653</v>
      </c>
      <c r="G64" s="123">
        <v>1401</v>
      </c>
      <c r="H64" s="121">
        <v>9666</v>
      </c>
      <c r="I64" s="122"/>
      <c r="J64" s="92"/>
      <c r="K64" s="93"/>
      <c r="L64" s="94"/>
      <c r="M64" s="94"/>
      <c r="N64" s="95"/>
    </row>
    <row r="65" spans="1:14" ht="16.5" thickBot="1" x14ac:dyDescent="0.3">
      <c r="A65" s="87" t="s">
        <v>188</v>
      </c>
      <c r="B65" s="78">
        <f t="shared" si="0"/>
        <v>0</v>
      </c>
      <c r="C65" s="123"/>
      <c r="D65" s="119"/>
      <c r="E65" s="120"/>
      <c r="F65" s="91"/>
      <c r="G65" s="123"/>
      <c r="H65" s="119"/>
      <c r="I65" s="120"/>
      <c r="J65" s="92"/>
      <c r="K65" s="93"/>
      <c r="L65" s="94"/>
      <c r="M65" s="94"/>
      <c r="N65" s="95"/>
    </row>
    <row r="66" spans="1:14" ht="16.5" thickBot="1" x14ac:dyDescent="0.3">
      <c r="A66" s="87" t="s">
        <v>189</v>
      </c>
      <c r="B66" s="78">
        <f t="shared" si="0"/>
        <v>1064</v>
      </c>
      <c r="C66" s="123"/>
      <c r="D66" s="119"/>
      <c r="E66" s="120"/>
      <c r="F66" s="91">
        <v>1064</v>
      </c>
      <c r="G66" s="123">
        <v>21</v>
      </c>
      <c r="H66" s="119">
        <v>1452</v>
      </c>
      <c r="I66" s="120"/>
      <c r="J66" s="92"/>
      <c r="K66" s="93"/>
      <c r="L66" s="94"/>
      <c r="M66" s="94"/>
      <c r="N66" s="95"/>
    </row>
    <row r="67" spans="1:14" ht="16.5" thickBot="1" x14ac:dyDescent="0.3">
      <c r="A67" s="96" t="s">
        <v>190</v>
      </c>
      <c r="B67" s="78">
        <f t="shared" si="0"/>
        <v>17531</v>
      </c>
      <c r="C67" s="118"/>
      <c r="D67" s="119"/>
      <c r="E67" s="120"/>
      <c r="F67" s="91">
        <v>17531</v>
      </c>
      <c r="G67" s="118"/>
      <c r="H67" s="118">
        <v>36272</v>
      </c>
      <c r="I67" s="122"/>
      <c r="J67" s="100">
        <f>ROUND(((B67+G67)*4)+H67*9.4,2)</f>
        <v>411080.8</v>
      </c>
      <c r="K67" s="101"/>
      <c r="L67" s="102"/>
      <c r="M67" s="102"/>
      <c r="N67" s="103"/>
    </row>
    <row r="68" spans="1:14" ht="16.5" thickBot="1" x14ac:dyDescent="0.3">
      <c r="A68" s="87" t="s">
        <v>191</v>
      </c>
      <c r="B68" s="78">
        <f t="shared" si="0"/>
        <v>13799</v>
      </c>
      <c r="C68" s="124">
        <v>1000</v>
      </c>
      <c r="D68" s="119"/>
      <c r="E68" s="120"/>
      <c r="F68" s="91">
        <v>12799</v>
      </c>
      <c r="G68" s="123">
        <f>500+44169</f>
        <v>44669</v>
      </c>
      <c r="H68" s="119">
        <f>10094+60+200</f>
        <v>10354</v>
      </c>
      <c r="I68" s="120"/>
      <c r="J68" s="92"/>
      <c r="K68" s="93"/>
      <c r="L68" s="94"/>
      <c r="M68" s="94"/>
      <c r="N68" s="95"/>
    </row>
    <row r="69" spans="1:14" ht="16.5" thickBot="1" x14ac:dyDescent="0.3">
      <c r="A69" s="125" t="s">
        <v>192</v>
      </c>
      <c r="B69" s="78">
        <f t="shared" si="0"/>
        <v>0</v>
      </c>
      <c r="C69" s="126"/>
      <c r="D69" s="127"/>
      <c r="E69" s="128"/>
      <c r="F69" s="129"/>
      <c r="G69" s="126"/>
      <c r="H69" s="127"/>
      <c r="I69" s="130"/>
      <c r="J69" s="131"/>
      <c r="K69" s="132"/>
      <c r="L69" s="133"/>
      <c r="M69" s="133"/>
      <c r="N69" s="134"/>
    </row>
    <row r="70" spans="1:14" ht="16.5" thickBot="1" x14ac:dyDescent="0.3">
      <c r="A70" s="135" t="s">
        <v>109</v>
      </c>
      <c r="B70" s="136">
        <f>SUM(B7:B69)</f>
        <v>295117</v>
      </c>
      <c r="C70" s="136">
        <f t="shared" ref="C70:N70" si="2">SUM(C7:C69)</f>
        <v>25744</v>
      </c>
      <c r="D70" s="136">
        <f t="shared" si="2"/>
        <v>32569</v>
      </c>
      <c r="E70" s="136">
        <f t="shared" si="2"/>
        <v>7428</v>
      </c>
      <c r="F70" s="136">
        <f t="shared" si="2"/>
        <v>236804</v>
      </c>
      <c r="G70" s="136">
        <f t="shared" si="2"/>
        <v>75596</v>
      </c>
      <c r="H70" s="136">
        <f t="shared" si="2"/>
        <v>175679</v>
      </c>
      <c r="I70" s="136">
        <f t="shared" si="2"/>
        <v>0</v>
      </c>
      <c r="J70" s="137">
        <f t="shared" si="2"/>
        <v>569752.80000000005</v>
      </c>
      <c r="K70" s="136">
        <f t="shared" si="2"/>
        <v>0</v>
      </c>
      <c r="L70" s="136">
        <f t="shared" si="2"/>
        <v>0</v>
      </c>
      <c r="M70" s="136">
        <f t="shared" si="2"/>
        <v>0</v>
      </c>
      <c r="N70" s="138">
        <f t="shared" si="2"/>
        <v>0</v>
      </c>
    </row>
    <row r="71" spans="1:14" x14ac:dyDescent="0.25">
      <c r="A71" s="139"/>
      <c r="B71" s="140"/>
      <c r="C71" s="140"/>
      <c r="D71" s="140"/>
      <c r="E71" s="140"/>
      <c r="F71" s="140"/>
      <c r="G71" s="139"/>
      <c r="H71" s="139"/>
      <c r="I71" s="139"/>
      <c r="J71" s="139"/>
      <c r="K71" s="139"/>
      <c r="L71" s="139"/>
      <c r="M71" s="139"/>
      <c r="N71" s="139"/>
    </row>
    <row r="72" spans="1:14" ht="15.75" x14ac:dyDescent="0.25">
      <c r="A72" s="141" t="s">
        <v>193</v>
      </c>
      <c r="B72" s="142"/>
      <c r="C72" s="142"/>
      <c r="D72" s="142"/>
      <c r="E72" s="142"/>
      <c r="F72" s="142"/>
      <c r="G72" s="67"/>
      <c r="H72" s="67"/>
      <c r="I72" s="67"/>
      <c r="J72" s="67"/>
      <c r="K72" s="67"/>
      <c r="L72" s="67"/>
      <c r="M72" s="67"/>
      <c r="N72" s="67"/>
    </row>
  </sheetData>
  <mergeCells count="10">
    <mergeCell ref="K4:N4"/>
    <mergeCell ref="K5:L5"/>
    <mergeCell ref="M5:N5"/>
    <mergeCell ref="B1:J2"/>
    <mergeCell ref="A4:A6"/>
    <mergeCell ref="B4:F5"/>
    <mergeCell ref="G4:G6"/>
    <mergeCell ref="H4:H6"/>
    <mergeCell ref="I4:I6"/>
    <mergeCell ref="J4:J6"/>
  </mergeCells>
  <pageMargins left="0.70866141732283472" right="0.70866141732283472" top="0.74803149606299213" bottom="0.74803149606299213" header="0.31496062992125984" footer="0.31496062992125984"/>
  <pageSetup paperSize="9" scale="57" fitToHeight="2" orientation="landscape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N72"/>
  <sheetViews>
    <sheetView topLeftCell="A19" zoomScale="58" zoomScaleNormal="58" workbookViewId="0">
      <selection activeCell="G29" sqref="G29"/>
    </sheetView>
  </sheetViews>
  <sheetFormatPr defaultColWidth="8.85546875" defaultRowHeight="15" x14ac:dyDescent="0.25"/>
  <cols>
    <col min="1" max="1" width="48.140625" style="67" customWidth="1"/>
    <col min="2" max="2" width="10.7109375" style="142" customWidth="1"/>
    <col min="3" max="3" width="24.42578125" style="142" customWidth="1"/>
    <col min="4" max="4" width="21.5703125" style="142" customWidth="1"/>
    <col min="5" max="5" width="12" style="142" customWidth="1"/>
    <col min="6" max="6" width="16.5703125" style="142" customWidth="1"/>
    <col min="7" max="7" width="16.42578125" style="67" customWidth="1"/>
    <col min="8" max="8" width="16.140625" style="67" customWidth="1"/>
    <col min="9" max="9" width="20.7109375" style="67" customWidth="1"/>
    <col min="10" max="10" width="14" style="67" customWidth="1"/>
    <col min="11" max="14" width="12.85546875" style="67" customWidth="1"/>
    <col min="15" max="244" width="8.85546875" style="67"/>
    <col min="245" max="245" width="34" style="67" customWidth="1"/>
    <col min="246" max="246" width="11.28515625" style="67" customWidth="1"/>
    <col min="247" max="247" width="11" style="67" customWidth="1"/>
    <col min="248" max="254" width="8.85546875" style="67"/>
    <col min="255" max="256" width="10.7109375" style="67" customWidth="1"/>
    <col min="257" max="257" width="8.85546875" style="67"/>
    <col min="258" max="258" width="11.5703125" style="67" customWidth="1"/>
    <col min="259" max="259" width="13.7109375" style="67" customWidth="1"/>
    <col min="260" max="263" width="9.28515625" style="67" customWidth="1"/>
    <col min="264" max="500" width="8.85546875" style="67"/>
    <col min="501" max="501" width="34" style="67" customWidth="1"/>
    <col min="502" max="502" width="11.28515625" style="67" customWidth="1"/>
    <col min="503" max="503" width="11" style="67" customWidth="1"/>
    <col min="504" max="510" width="8.85546875" style="67"/>
    <col min="511" max="512" width="10.7109375" style="67" customWidth="1"/>
    <col min="513" max="513" width="8.85546875" style="67"/>
    <col min="514" max="514" width="11.5703125" style="67" customWidth="1"/>
    <col min="515" max="515" width="13.7109375" style="67" customWidth="1"/>
    <col min="516" max="519" width="9.28515625" style="67" customWidth="1"/>
    <col min="520" max="756" width="8.85546875" style="67"/>
    <col min="757" max="757" width="34" style="67" customWidth="1"/>
    <col min="758" max="758" width="11.28515625" style="67" customWidth="1"/>
    <col min="759" max="759" width="11" style="67" customWidth="1"/>
    <col min="760" max="766" width="8.85546875" style="67"/>
    <col min="767" max="768" width="10.7109375" style="67" customWidth="1"/>
    <col min="769" max="769" width="8.85546875" style="67"/>
    <col min="770" max="770" width="11.5703125" style="67" customWidth="1"/>
    <col min="771" max="771" width="13.7109375" style="67" customWidth="1"/>
    <col min="772" max="775" width="9.28515625" style="67" customWidth="1"/>
    <col min="776" max="1012" width="8.85546875" style="67"/>
    <col min="1013" max="1013" width="34" style="67" customWidth="1"/>
    <col min="1014" max="1014" width="11.28515625" style="67" customWidth="1"/>
    <col min="1015" max="1015" width="11" style="67" customWidth="1"/>
    <col min="1016" max="1022" width="8.85546875" style="67"/>
    <col min="1023" max="1024" width="10.7109375" style="67" customWidth="1"/>
    <col min="1025" max="1025" width="8.85546875" style="67"/>
    <col min="1026" max="1026" width="11.5703125" style="67" customWidth="1"/>
    <col min="1027" max="1027" width="13.7109375" style="67" customWidth="1"/>
    <col min="1028" max="1031" width="9.28515625" style="67" customWidth="1"/>
    <col min="1032" max="1268" width="8.85546875" style="67"/>
    <col min="1269" max="1269" width="34" style="67" customWidth="1"/>
    <col min="1270" max="1270" width="11.28515625" style="67" customWidth="1"/>
    <col min="1271" max="1271" width="11" style="67" customWidth="1"/>
    <col min="1272" max="1278" width="8.85546875" style="67"/>
    <col min="1279" max="1280" width="10.7109375" style="67" customWidth="1"/>
    <col min="1281" max="1281" width="8.85546875" style="67"/>
    <col min="1282" max="1282" width="11.5703125" style="67" customWidth="1"/>
    <col min="1283" max="1283" width="13.7109375" style="67" customWidth="1"/>
    <col min="1284" max="1287" width="9.28515625" style="67" customWidth="1"/>
    <col min="1288" max="1524" width="8.85546875" style="67"/>
    <col min="1525" max="1525" width="34" style="67" customWidth="1"/>
    <col min="1526" max="1526" width="11.28515625" style="67" customWidth="1"/>
    <col min="1527" max="1527" width="11" style="67" customWidth="1"/>
    <col min="1528" max="1534" width="8.85546875" style="67"/>
    <col min="1535" max="1536" width="10.7109375" style="67" customWidth="1"/>
    <col min="1537" max="1537" width="8.85546875" style="67"/>
    <col min="1538" max="1538" width="11.5703125" style="67" customWidth="1"/>
    <col min="1539" max="1539" width="13.7109375" style="67" customWidth="1"/>
    <col min="1540" max="1543" width="9.28515625" style="67" customWidth="1"/>
    <col min="1544" max="1780" width="8.85546875" style="67"/>
    <col min="1781" max="1781" width="34" style="67" customWidth="1"/>
    <col min="1782" max="1782" width="11.28515625" style="67" customWidth="1"/>
    <col min="1783" max="1783" width="11" style="67" customWidth="1"/>
    <col min="1784" max="1790" width="8.85546875" style="67"/>
    <col min="1791" max="1792" width="10.7109375" style="67" customWidth="1"/>
    <col min="1793" max="1793" width="8.85546875" style="67"/>
    <col min="1794" max="1794" width="11.5703125" style="67" customWidth="1"/>
    <col min="1795" max="1795" width="13.7109375" style="67" customWidth="1"/>
    <col min="1796" max="1799" width="9.28515625" style="67" customWidth="1"/>
    <col min="1800" max="2036" width="8.85546875" style="67"/>
    <col min="2037" max="2037" width="34" style="67" customWidth="1"/>
    <col min="2038" max="2038" width="11.28515625" style="67" customWidth="1"/>
    <col min="2039" max="2039" width="11" style="67" customWidth="1"/>
    <col min="2040" max="2046" width="8.85546875" style="67"/>
    <col min="2047" max="2048" width="10.7109375" style="67" customWidth="1"/>
    <col min="2049" max="2049" width="8.85546875" style="67"/>
    <col min="2050" max="2050" width="11.5703125" style="67" customWidth="1"/>
    <col min="2051" max="2051" width="13.7109375" style="67" customWidth="1"/>
    <col min="2052" max="2055" width="9.28515625" style="67" customWidth="1"/>
    <col min="2056" max="2292" width="8.85546875" style="67"/>
    <col min="2293" max="2293" width="34" style="67" customWidth="1"/>
    <col min="2294" max="2294" width="11.28515625" style="67" customWidth="1"/>
    <col min="2295" max="2295" width="11" style="67" customWidth="1"/>
    <col min="2296" max="2302" width="8.85546875" style="67"/>
    <col min="2303" max="2304" width="10.7109375" style="67" customWidth="1"/>
    <col min="2305" max="2305" width="8.85546875" style="67"/>
    <col min="2306" max="2306" width="11.5703125" style="67" customWidth="1"/>
    <col min="2307" max="2307" width="13.7109375" style="67" customWidth="1"/>
    <col min="2308" max="2311" width="9.28515625" style="67" customWidth="1"/>
    <col min="2312" max="2548" width="8.85546875" style="67"/>
    <col min="2549" max="2549" width="34" style="67" customWidth="1"/>
    <col min="2550" max="2550" width="11.28515625" style="67" customWidth="1"/>
    <col min="2551" max="2551" width="11" style="67" customWidth="1"/>
    <col min="2552" max="2558" width="8.85546875" style="67"/>
    <col min="2559" max="2560" width="10.7109375" style="67" customWidth="1"/>
    <col min="2561" max="2561" width="8.85546875" style="67"/>
    <col min="2562" max="2562" width="11.5703125" style="67" customWidth="1"/>
    <col min="2563" max="2563" width="13.7109375" style="67" customWidth="1"/>
    <col min="2564" max="2567" width="9.28515625" style="67" customWidth="1"/>
    <col min="2568" max="2804" width="8.85546875" style="67"/>
    <col min="2805" max="2805" width="34" style="67" customWidth="1"/>
    <col min="2806" max="2806" width="11.28515625" style="67" customWidth="1"/>
    <col min="2807" max="2807" width="11" style="67" customWidth="1"/>
    <col min="2808" max="2814" width="8.85546875" style="67"/>
    <col min="2815" max="2816" width="10.7109375" style="67" customWidth="1"/>
    <col min="2817" max="2817" width="8.85546875" style="67"/>
    <col min="2818" max="2818" width="11.5703125" style="67" customWidth="1"/>
    <col min="2819" max="2819" width="13.7109375" style="67" customWidth="1"/>
    <col min="2820" max="2823" width="9.28515625" style="67" customWidth="1"/>
    <col min="2824" max="3060" width="8.85546875" style="67"/>
    <col min="3061" max="3061" width="34" style="67" customWidth="1"/>
    <col min="3062" max="3062" width="11.28515625" style="67" customWidth="1"/>
    <col min="3063" max="3063" width="11" style="67" customWidth="1"/>
    <col min="3064" max="3070" width="8.85546875" style="67"/>
    <col min="3071" max="3072" width="10.7109375" style="67" customWidth="1"/>
    <col min="3073" max="3073" width="8.85546875" style="67"/>
    <col min="3074" max="3074" width="11.5703125" style="67" customWidth="1"/>
    <col min="3075" max="3075" width="13.7109375" style="67" customWidth="1"/>
    <col min="3076" max="3079" width="9.28515625" style="67" customWidth="1"/>
    <col min="3080" max="3316" width="8.85546875" style="67"/>
    <col min="3317" max="3317" width="34" style="67" customWidth="1"/>
    <col min="3318" max="3318" width="11.28515625" style="67" customWidth="1"/>
    <col min="3319" max="3319" width="11" style="67" customWidth="1"/>
    <col min="3320" max="3326" width="8.85546875" style="67"/>
    <col min="3327" max="3328" width="10.7109375" style="67" customWidth="1"/>
    <col min="3329" max="3329" width="8.85546875" style="67"/>
    <col min="3330" max="3330" width="11.5703125" style="67" customWidth="1"/>
    <col min="3331" max="3331" width="13.7109375" style="67" customWidth="1"/>
    <col min="3332" max="3335" width="9.28515625" style="67" customWidth="1"/>
    <col min="3336" max="3572" width="8.85546875" style="67"/>
    <col min="3573" max="3573" width="34" style="67" customWidth="1"/>
    <col min="3574" max="3574" width="11.28515625" style="67" customWidth="1"/>
    <col min="3575" max="3575" width="11" style="67" customWidth="1"/>
    <col min="3576" max="3582" width="8.85546875" style="67"/>
    <col min="3583" max="3584" width="10.7109375" style="67" customWidth="1"/>
    <col min="3585" max="3585" width="8.85546875" style="67"/>
    <col min="3586" max="3586" width="11.5703125" style="67" customWidth="1"/>
    <col min="3587" max="3587" width="13.7109375" style="67" customWidth="1"/>
    <col min="3588" max="3591" width="9.28515625" style="67" customWidth="1"/>
    <col min="3592" max="3828" width="8.85546875" style="67"/>
    <col min="3829" max="3829" width="34" style="67" customWidth="1"/>
    <col min="3830" max="3830" width="11.28515625" style="67" customWidth="1"/>
    <col min="3831" max="3831" width="11" style="67" customWidth="1"/>
    <col min="3832" max="3838" width="8.85546875" style="67"/>
    <col min="3839" max="3840" width="10.7109375" style="67" customWidth="1"/>
    <col min="3841" max="3841" width="8.85546875" style="67"/>
    <col min="3842" max="3842" width="11.5703125" style="67" customWidth="1"/>
    <col min="3843" max="3843" width="13.7109375" style="67" customWidth="1"/>
    <col min="3844" max="3847" width="9.28515625" style="67" customWidth="1"/>
    <col min="3848" max="4084" width="8.85546875" style="67"/>
    <col min="4085" max="4085" width="34" style="67" customWidth="1"/>
    <col min="4086" max="4086" width="11.28515625" style="67" customWidth="1"/>
    <col min="4087" max="4087" width="11" style="67" customWidth="1"/>
    <col min="4088" max="4094" width="8.85546875" style="67"/>
    <col min="4095" max="4096" width="10.7109375" style="67" customWidth="1"/>
    <col min="4097" max="4097" width="8.85546875" style="67"/>
    <col min="4098" max="4098" width="11.5703125" style="67" customWidth="1"/>
    <col min="4099" max="4099" width="13.7109375" style="67" customWidth="1"/>
    <col min="4100" max="4103" width="9.28515625" style="67" customWidth="1"/>
    <col min="4104" max="4340" width="8.85546875" style="67"/>
    <col min="4341" max="4341" width="34" style="67" customWidth="1"/>
    <col min="4342" max="4342" width="11.28515625" style="67" customWidth="1"/>
    <col min="4343" max="4343" width="11" style="67" customWidth="1"/>
    <col min="4344" max="4350" width="8.85546875" style="67"/>
    <col min="4351" max="4352" width="10.7109375" style="67" customWidth="1"/>
    <col min="4353" max="4353" width="8.85546875" style="67"/>
    <col min="4354" max="4354" width="11.5703125" style="67" customWidth="1"/>
    <col min="4355" max="4355" width="13.7109375" style="67" customWidth="1"/>
    <col min="4356" max="4359" width="9.28515625" style="67" customWidth="1"/>
    <col min="4360" max="4596" width="8.85546875" style="67"/>
    <col min="4597" max="4597" width="34" style="67" customWidth="1"/>
    <col min="4598" max="4598" width="11.28515625" style="67" customWidth="1"/>
    <col min="4599" max="4599" width="11" style="67" customWidth="1"/>
    <col min="4600" max="4606" width="8.85546875" style="67"/>
    <col min="4607" max="4608" width="10.7109375" style="67" customWidth="1"/>
    <col min="4609" max="4609" width="8.85546875" style="67"/>
    <col min="4610" max="4610" width="11.5703125" style="67" customWidth="1"/>
    <col min="4611" max="4611" width="13.7109375" style="67" customWidth="1"/>
    <col min="4612" max="4615" width="9.28515625" style="67" customWidth="1"/>
    <col min="4616" max="4852" width="8.85546875" style="67"/>
    <col min="4853" max="4853" width="34" style="67" customWidth="1"/>
    <col min="4854" max="4854" width="11.28515625" style="67" customWidth="1"/>
    <col min="4855" max="4855" width="11" style="67" customWidth="1"/>
    <col min="4856" max="4862" width="8.85546875" style="67"/>
    <col min="4863" max="4864" width="10.7109375" style="67" customWidth="1"/>
    <col min="4865" max="4865" width="8.85546875" style="67"/>
    <col min="4866" max="4866" width="11.5703125" style="67" customWidth="1"/>
    <col min="4867" max="4867" width="13.7109375" style="67" customWidth="1"/>
    <col min="4868" max="4871" width="9.28515625" style="67" customWidth="1"/>
    <col min="4872" max="5108" width="8.85546875" style="67"/>
    <col min="5109" max="5109" width="34" style="67" customWidth="1"/>
    <col min="5110" max="5110" width="11.28515625" style="67" customWidth="1"/>
    <col min="5111" max="5111" width="11" style="67" customWidth="1"/>
    <col min="5112" max="5118" width="8.85546875" style="67"/>
    <col min="5119" max="5120" width="10.7109375" style="67" customWidth="1"/>
    <col min="5121" max="5121" width="8.85546875" style="67"/>
    <col min="5122" max="5122" width="11.5703125" style="67" customWidth="1"/>
    <col min="5123" max="5123" width="13.7109375" style="67" customWidth="1"/>
    <col min="5124" max="5127" width="9.28515625" style="67" customWidth="1"/>
    <col min="5128" max="5364" width="8.85546875" style="67"/>
    <col min="5365" max="5365" width="34" style="67" customWidth="1"/>
    <col min="5366" max="5366" width="11.28515625" style="67" customWidth="1"/>
    <col min="5367" max="5367" width="11" style="67" customWidth="1"/>
    <col min="5368" max="5374" width="8.85546875" style="67"/>
    <col min="5375" max="5376" width="10.7109375" style="67" customWidth="1"/>
    <col min="5377" max="5377" width="8.85546875" style="67"/>
    <col min="5378" max="5378" width="11.5703125" style="67" customWidth="1"/>
    <col min="5379" max="5379" width="13.7109375" style="67" customWidth="1"/>
    <col min="5380" max="5383" width="9.28515625" style="67" customWidth="1"/>
    <col min="5384" max="5620" width="8.85546875" style="67"/>
    <col min="5621" max="5621" width="34" style="67" customWidth="1"/>
    <col min="5622" max="5622" width="11.28515625" style="67" customWidth="1"/>
    <col min="5623" max="5623" width="11" style="67" customWidth="1"/>
    <col min="5624" max="5630" width="8.85546875" style="67"/>
    <col min="5631" max="5632" width="10.7109375" style="67" customWidth="1"/>
    <col min="5633" max="5633" width="8.85546875" style="67"/>
    <col min="5634" max="5634" width="11.5703125" style="67" customWidth="1"/>
    <col min="5635" max="5635" width="13.7109375" style="67" customWidth="1"/>
    <col min="5636" max="5639" width="9.28515625" style="67" customWidth="1"/>
    <col min="5640" max="5876" width="8.85546875" style="67"/>
    <col min="5877" max="5877" width="34" style="67" customWidth="1"/>
    <col min="5878" max="5878" width="11.28515625" style="67" customWidth="1"/>
    <col min="5879" max="5879" width="11" style="67" customWidth="1"/>
    <col min="5880" max="5886" width="8.85546875" style="67"/>
    <col min="5887" max="5888" width="10.7109375" style="67" customWidth="1"/>
    <col min="5889" max="5889" width="8.85546875" style="67"/>
    <col min="5890" max="5890" width="11.5703125" style="67" customWidth="1"/>
    <col min="5891" max="5891" width="13.7109375" style="67" customWidth="1"/>
    <col min="5892" max="5895" width="9.28515625" style="67" customWidth="1"/>
    <col min="5896" max="6132" width="8.85546875" style="67"/>
    <col min="6133" max="6133" width="34" style="67" customWidth="1"/>
    <col min="6134" max="6134" width="11.28515625" style="67" customWidth="1"/>
    <col min="6135" max="6135" width="11" style="67" customWidth="1"/>
    <col min="6136" max="6142" width="8.85546875" style="67"/>
    <col min="6143" max="6144" width="10.7109375" style="67" customWidth="1"/>
    <col min="6145" max="6145" width="8.85546875" style="67"/>
    <col min="6146" max="6146" width="11.5703125" style="67" customWidth="1"/>
    <col min="6147" max="6147" width="13.7109375" style="67" customWidth="1"/>
    <col min="6148" max="6151" width="9.28515625" style="67" customWidth="1"/>
    <col min="6152" max="6388" width="8.85546875" style="67"/>
    <col min="6389" max="6389" width="34" style="67" customWidth="1"/>
    <col min="6390" max="6390" width="11.28515625" style="67" customWidth="1"/>
    <col min="6391" max="6391" width="11" style="67" customWidth="1"/>
    <col min="6392" max="6398" width="8.85546875" style="67"/>
    <col min="6399" max="6400" width="10.7109375" style="67" customWidth="1"/>
    <col min="6401" max="6401" width="8.85546875" style="67"/>
    <col min="6402" max="6402" width="11.5703125" style="67" customWidth="1"/>
    <col min="6403" max="6403" width="13.7109375" style="67" customWidth="1"/>
    <col min="6404" max="6407" width="9.28515625" style="67" customWidth="1"/>
    <col min="6408" max="6644" width="8.85546875" style="67"/>
    <col min="6645" max="6645" width="34" style="67" customWidth="1"/>
    <col min="6646" max="6646" width="11.28515625" style="67" customWidth="1"/>
    <col min="6647" max="6647" width="11" style="67" customWidth="1"/>
    <col min="6648" max="6654" width="8.85546875" style="67"/>
    <col min="6655" max="6656" width="10.7109375" style="67" customWidth="1"/>
    <col min="6657" max="6657" width="8.85546875" style="67"/>
    <col min="6658" max="6658" width="11.5703125" style="67" customWidth="1"/>
    <col min="6659" max="6659" width="13.7109375" style="67" customWidth="1"/>
    <col min="6660" max="6663" width="9.28515625" style="67" customWidth="1"/>
    <col min="6664" max="6900" width="8.85546875" style="67"/>
    <col min="6901" max="6901" width="34" style="67" customWidth="1"/>
    <col min="6902" max="6902" width="11.28515625" style="67" customWidth="1"/>
    <col min="6903" max="6903" width="11" style="67" customWidth="1"/>
    <col min="6904" max="6910" width="8.85546875" style="67"/>
    <col min="6911" max="6912" width="10.7109375" style="67" customWidth="1"/>
    <col min="6913" max="6913" width="8.85546875" style="67"/>
    <col min="6914" max="6914" width="11.5703125" style="67" customWidth="1"/>
    <col min="6915" max="6915" width="13.7109375" style="67" customWidth="1"/>
    <col min="6916" max="6919" width="9.28515625" style="67" customWidth="1"/>
    <col min="6920" max="7156" width="8.85546875" style="67"/>
    <col min="7157" max="7157" width="34" style="67" customWidth="1"/>
    <col min="7158" max="7158" width="11.28515625" style="67" customWidth="1"/>
    <col min="7159" max="7159" width="11" style="67" customWidth="1"/>
    <col min="7160" max="7166" width="8.85546875" style="67"/>
    <col min="7167" max="7168" width="10.7109375" style="67" customWidth="1"/>
    <col min="7169" max="7169" width="8.85546875" style="67"/>
    <col min="7170" max="7170" width="11.5703125" style="67" customWidth="1"/>
    <col min="7171" max="7171" width="13.7109375" style="67" customWidth="1"/>
    <col min="7172" max="7175" width="9.28515625" style="67" customWidth="1"/>
    <col min="7176" max="7412" width="8.85546875" style="67"/>
    <col min="7413" max="7413" width="34" style="67" customWidth="1"/>
    <col min="7414" max="7414" width="11.28515625" style="67" customWidth="1"/>
    <col min="7415" max="7415" width="11" style="67" customWidth="1"/>
    <col min="7416" max="7422" width="8.85546875" style="67"/>
    <col min="7423" max="7424" width="10.7109375" style="67" customWidth="1"/>
    <col min="7425" max="7425" width="8.85546875" style="67"/>
    <col min="7426" max="7426" width="11.5703125" style="67" customWidth="1"/>
    <col min="7427" max="7427" width="13.7109375" style="67" customWidth="1"/>
    <col min="7428" max="7431" width="9.28515625" style="67" customWidth="1"/>
    <col min="7432" max="7668" width="8.85546875" style="67"/>
    <col min="7669" max="7669" width="34" style="67" customWidth="1"/>
    <col min="7670" max="7670" width="11.28515625" style="67" customWidth="1"/>
    <col min="7671" max="7671" width="11" style="67" customWidth="1"/>
    <col min="7672" max="7678" width="8.85546875" style="67"/>
    <col min="7679" max="7680" width="10.7109375" style="67" customWidth="1"/>
    <col min="7681" max="7681" width="8.85546875" style="67"/>
    <col min="7682" max="7682" width="11.5703125" style="67" customWidth="1"/>
    <col min="7683" max="7683" width="13.7109375" style="67" customWidth="1"/>
    <col min="7684" max="7687" width="9.28515625" style="67" customWidth="1"/>
    <col min="7688" max="7924" width="8.85546875" style="67"/>
    <col min="7925" max="7925" width="34" style="67" customWidth="1"/>
    <col min="7926" max="7926" width="11.28515625" style="67" customWidth="1"/>
    <col min="7927" max="7927" width="11" style="67" customWidth="1"/>
    <col min="7928" max="7934" width="8.85546875" style="67"/>
    <col min="7935" max="7936" width="10.7109375" style="67" customWidth="1"/>
    <col min="7937" max="7937" width="8.85546875" style="67"/>
    <col min="7938" max="7938" width="11.5703125" style="67" customWidth="1"/>
    <col min="7939" max="7939" width="13.7109375" style="67" customWidth="1"/>
    <col min="7940" max="7943" width="9.28515625" style="67" customWidth="1"/>
    <col min="7944" max="8180" width="8.85546875" style="67"/>
    <col min="8181" max="8181" width="34" style="67" customWidth="1"/>
    <col min="8182" max="8182" width="11.28515625" style="67" customWidth="1"/>
    <col min="8183" max="8183" width="11" style="67" customWidth="1"/>
    <col min="8184" max="8190" width="8.85546875" style="67"/>
    <col min="8191" max="8192" width="10.7109375" style="67" customWidth="1"/>
    <col min="8193" max="8193" width="8.85546875" style="67"/>
    <col min="8194" max="8194" width="11.5703125" style="67" customWidth="1"/>
    <col min="8195" max="8195" width="13.7109375" style="67" customWidth="1"/>
    <col min="8196" max="8199" width="9.28515625" style="67" customWidth="1"/>
    <col min="8200" max="8436" width="8.85546875" style="67"/>
    <col min="8437" max="8437" width="34" style="67" customWidth="1"/>
    <col min="8438" max="8438" width="11.28515625" style="67" customWidth="1"/>
    <col min="8439" max="8439" width="11" style="67" customWidth="1"/>
    <col min="8440" max="8446" width="8.85546875" style="67"/>
    <col min="8447" max="8448" width="10.7109375" style="67" customWidth="1"/>
    <col min="8449" max="8449" width="8.85546875" style="67"/>
    <col min="8450" max="8450" width="11.5703125" style="67" customWidth="1"/>
    <col min="8451" max="8451" width="13.7109375" style="67" customWidth="1"/>
    <col min="8452" max="8455" width="9.28515625" style="67" customWidth="1"/>
    <col min="8456" max="8692" width="8.85546875" style="67"/>
    <col min="8693" max="8693" width="34" style="67" customWidth="1"/>
    <col min="8694" max="8694" width="11.28515625" style="67" customWidth="1"/>
    <col min="8695" max="8695" width="11" style="67" customWidth="1"/>
    <col min="8696" max="8702" width="8.85546875" style="67"/>
    <col min="8703" max="8704" width="10.7109375" style="67" customWidth="1"/>
    <col min="8705" max="8705" width="8.85546875" style="67"/>
    <col min="8706" max="8706" width="11.5703125" style="67" customWidth="1"/>
    <col min="8707" max="8707" width="13.7109375" style="67" customWidth="1"/>
    <col min="8708" max="8711" width="9.28515625" style="67" customWidth="1"/>
    <col min="8712" max="8948" width="8.85546875" style="67"/>
    <col min="8949" max="8949" width="34" style="67" customWidth="1"/>
    <col min="8950" max="8950" width="11.28515625" style="67" customWidth="1"/>
    <col min="8951" max="8951" width="11" style="67" customWidth="1"/>
    <col min="8952" max="8958" width="8.85546875" style="67"/>
    <col min="8959" max="8960" width="10.7109375" style="67" customWidth="1"/>
    <col min="8961" max="8961" width="8.85546875" style="67"/>
    <col min="8962" max="8962" width="11.5703125" style="67" customWidth="1"/>
    <col min="8963" max="8963" width="13.7109375" style="67" customWidth="1"/>
    <col min="8964" max="8967" width="9.28515625" style="67" customWidth="1"/>
    <col min="8968" max="9204" width="8.85546875" style="67"/>
    <col min="9205" max="9205" width="34" style="67" customWidth="1"/>
    <col min="9206" max="9206" width="11.28515625" style="67" customWidth="1"/>
    <col min="9207" max="9207" width="11" style="67" customWidth="1"/>
    <col min="9208" max="9214" width="8.85546875" style="67"/>
    <col min="9215" max="9216" width="10.7109375" style="67" customWidth="1"/>
    <col min="9217" max="9217" width="8.85546875" style="67"/>
    <col min="9218" max="9218" width="11.5703125" style="67" customWidth="1"/>
    <col min="9219" max="9219" width="13.7109375" style="67" customWidth="1"/>
    <col min="9220" max="9223" width="9.28515625" style="67" customWidth="1"/>
    <col min="9224" max="9460" width="8.85546875" style="67"/>
    <col min="9461" max="9461" width="34" style="67" customWidth="1"/>
    <col min="9462" max="9462" width="11.28515625" style="67" customWidth="1"/>
    <col min="9463" max="9463" width="11" style="67" customWidth="1"/>
    <col min="9464" max="9470" width="8.85546875" style="67"/>
    <col min="9471" max="9472" width="10.7109375" style="67" customWidth="1"/>
    <col min="9473" max="9473" width="8.85546875" style="67"/>
    <col min="9474" max="9474" width="11.5703125" style="67" customWidth="1"/>
    <col min="9475" max="9475" width="13.7109375" style="67" customWidth="1"/>
    <col min="9476" max="9479" width="9.28515625" style="67" customWidth="1"/>
    <col min="9480" max="9716" width="8.85546875" style="67"/>
    <col min="9717" max="9717" width="34" style="67" customWidth="1"/>
    <col min="9718" max="9718" width="11.28515625" style="67" customWidth="1"/>
    <col min="9719" max="9719" width="11" style="67" customWidth="1"/>
    <col min="9720" max="9726" width="8.85546875" style="67"/>
    <col min="9727" max="9728" width="10.7109375" style="67" customWidth="1"/>
    <col min="9729" max="9729" width="8.85546875" style="67"/>
    <col min="9730" max="9730" width="11.5703125" style="67" customWidth="1"/>
    <col min="9731" max="9731" width="13.7109375" style="67" customWidth="1"/>
    <col min="9732" max="9735" width="9.28515625" style="67" customWidth="1"/>
    <col min="9736" max="9972" width="8.85546875" style="67"/>
    <col min="9973" max="9973" width="34" style="67" customWidth="1"/>
    <col min="9974" max="9974" width="11.28515625" style="67" customWidth="1"/>
    <col min="9975" max="9975" width="11" style="67" customWidth="1"/>
    <col min="9976" max="9982" width="8.85546875" style="67"/>
    <col min="9983" max="9984" width="10.7109375" style="67" customWidth="1"/>
    <col min="9985" max="9985" width="8.85546875" style="67"/>
    <col min="9986" max="9986" width="11.5703125" style="67" customWidth="1"/>
    <col min="9987" max="9987" width="13.7109375" style="67" customWidth="1"/>
    <col min="9988" max="9991" width="9.28515625" style="67" customWidth="1"/>
    <col min="9992" max="10228" width="8.85546875" style="67"/>
    <col min="10229" max="10229" width="34" style="67" customWidth="1"/>
    <col min="10230" max="10230" width="11.28515625" style="67" customWidth="1"/>
    <col min="10231" max="10231" width="11" style="67" customWidth="1"/>
    <col min="10232" max="10238" width="8.85546875" style="67"/>
    <col min="10239" max="10240" width="10.7109375" style="67" customWidth="1"/>
    <col min="10241" max="10241" width="8.85546875" style="67"/>
    <col min="10242" max="10242" width="11.5703125" style="67" customWidth="1"/>
    <col min="10243" max="10243" width="13.7109375" style="67" customWidth="1"/>
    <col min="10244" max="10247" width="9.28515625" style="67" customWidth="1"/>
    <col min="10248" max="10484" width="8.85546875" style="67"/>
    <col min="10485" max="10485" width="34" style="67" customWidth="1"/>
    <col min="10486" max="10486" width="11.28515625" style="67" customWidth="1"/>
    <col min="10487" max="10487" width="11" style="67" customWidth="1"/>
    <col min="10488" max="10494" width="8.85546875" style="67"/>
    <col min="10495" max="10496" width="10.7109375" style="67" customWidth="1"/>
    <col min="10497" max="10497" width="8.85546875" style="67"/>
    <col min="10498" max="10498" width="11.5703125" style="67" customWidth="1"/>
    <col min="10499" max="10499" width="13.7109375" style="67" customWidth="1"/>
    <col min="10500" max="10503" width="9.28515625" style="67" customWidth="1"/>
    <col min="10504" max="10740" width="8.85546875" style="67"/>
    <col min="10741" max="10741" width="34" style="67" customWidth="1"/>
    <col min="10742" max="10742" width="11.28515625" style="67" customWidth="1"/>
    <col min="10743" max="10743" width="11" style="67" customWidth="1"/>
    <col min="10744" max="10750" width="8.85546875" style="67"/>
    <col min="10751" max="10752" width="10.7109375" style="67" customWidth="1"/>
    <col min="10753" max="10753" width="8.85546875" style="67"/>
    <col min="10754" max="10754" width="11.5703125" style="67" customWidth="1"/>
    <col min="10755" max="10755" width="13.7109375" style="67" customWidth="1"/>
    <col min="10756" max="10759" width="9.28515625" style="67" customWidth="1"/>
    <col min="10760" max="10996" width="8.85546875" style="67"/>
    <col min="10997" max="10997" width="34" style="67" customWidth="1"/>
    <col min="10998" max="10998" width="11.28515625" style="67" customWidth="1"/>
    <col min="10999" max="10999" width="11" style="67" customWidth="1"/>
    <col min="11000" max="11006" width="8.85546875" style="67"/>
    <col min="11007" max="11008" width="10.7109375" style="67" customWidth="1"/>
    <col min="11009" max="11009" width="8.85546875" style="67"/>
    <col min="11010" max="11010" width="11.5703125" style="67" customWidth="1"/>
    <col min="11011" max="11011" width="13.7109375" style="67" customWidth="1"/>
    <col min="11012" max="11015" width="9.28515625" style="67" customWidth="1"/>
    <col min="11016" max="11252" width="8.85546875" style="67"/>
    <col min="11253" max="11253" width="34" style="67" customWidth="1"/>
    <col min="11254" max="11254" width="11.28515625" style="67" customWidth="1"/>
    <col min="11255" max="11255" width="11" style="67" customWidth="1"/>
    <col min="11256" max="11262" width="8.85546875" style="67"/>
    <col min="11263" max="11264" width="10.7109375" style="67" customWidth="1"/>
    <col min="11265" max="11265" width="8.85546875" style="67"/>
    <col min="11266" max="11266" width="11.5703125" style="67" customWidth="1"/>
    <col min="11267" max="11267" width="13.7109375" style="67" customWidth="1"/>
    <col min="11268" max="11271" width="9.28515625" style="67" customWidth="1"/>
    <col min="11272" max="11508" width="8.85546875" style="67"/>
    <col min="11509" max="11509" width="34" style="67" customWidth="1"/>
    <col min="11510" max="11510" width="11.28515625" style="67" customWidth="1"/>
    <col min="11511" max="11511" width="11" style="67" customWidth="1"/>
    <col min="11512" max="11518" width="8.85546875" style="67"/>
    <col min="11519" max="11520" width="10.7109375" style="67" customWidth="1"/>
    <col min="11521" max="11521" width="8.85546875" style="67"/>
    <col min="11522" max="11522" width="11.5703125" style="67" customWidth="1"/>
    <col min="11523" max="11523" width="13.7109375" style="67" customWidth="1"/>
    <col min="11524" max="11527" width="9.28515625" style="67" customWidth="1"/>
    <col min="11528" max="11764" width="8.85546875" style="67"/>
    <col min="11765" max="11765" width="34" style="67" customWidth="1"/>
    <col min="11766" max="11766" width="11.28515625" style="67" customWidth="1"/>
    <col min="11767" max="11767" width="11" style="67" customWidth="1"/>
    <col min="11768" max="11774" width="8.85546875" style="67"/>
    <col min="11775" max="11776" width="10.7109375" style="67" customWidth="1"/>
    <col min="11777" max="11777" width="8.85546875" style="67"/>
    <col min="11778" max="11778" width="11.5703125" style="67" customWidth="1"/>
    <col min="11779" max="11779" width="13.7109375" style="67" customWidth="1"/>
    <col min="11780" max="11783" width="9.28515625" style="67" customWidth="1"/>
    <col min="11784" max="12020" width="8.85546875" style="67"/>
    <col min="12021" max="12021" width="34" style="67" customWidth="1"/>
    <col min="12022" max="12022" width="11.28515625" style="67" customWidth="1"/>
    <col min="12023" max="12023" width="11" style="67" customWidth="1"/>
    <col min="12024" max="12030" width="8.85546875" style="67"/>
    <col min="12031" max="12032" width="10.7109375" style="67" customWidth="1"/>
    <col min="12033" max="12033" width="8.85546875" style="67"/>
    <col min="12034" max="12034" width="11.5703125" style="67" customWidth="1"/>
    <col min="12035" max="12035" width="13.7109375" style="67" customWidth="1"/>
    <col min="12036" max="12039" width="9.28515625" style="67" customWidth="1"/>
    <col min="12040" max="12276" width="8.85546875" style="67"/>
    <col min="12277" max="12277" width="34" style="67" customWidth="1"/>
    <col min="12278" max="12278" width="11.28515625" style="67" customWidth="1"/>
    <col min="12279" max="12279" width="11" style="67" customWidth="1"/>
    <col min="12280" max="12286" width="8.85546875" style="67"/>
    <col min="12287" max="12288" width="10.7109375" style="67" customWidth="1"/>
    <col min="12289" max="12289" width="8.85546875" style="67"/>
    <col min="12290" max="12290" width="11.5703125" style="67" customWidth="1"/>
    <col min="12291" max="12291" width="13.7109375" style="67" customWidth="1"/>
    <col min="12292" max="12295" width="9.28515625" style="67" customWidth="1"/>
    <col min="12296" max="12532" width="8.85546875" style="67"/>
    <col min="12533" max="12533" width="34" style="67" customWidth="1"/>
    <col min="12534" max="12534" width="11.28515625" style="67" customWidth="1"/>
    <col min="12535" max="12535" width="11" style="67" customWidth="1"/>
    <col min="12536" max="12542" width="8.85546875" style="67"/>
    <col min="12543" max="12544" width="10.7109375" style="67" customWidth="1"/>
    <col min="12545" max="12545" width="8.85546875" style="67"/>
    <col min="12546" max="12546" width="11.5703125" style="67" customWidth="1"/>
    <col min="12547" max="12547" width="13.7109375" style="67" customWidth="1"/>
    <col min="12548" max="12551" width="9.28515625" style="67" customWidth="1"/>
    <col min="12552" max="12788" width="8.85546875" style="67"/>
    <col min="12789" max="12789" width="34" style="67" customWidth="1"/>
    <col min="12790" max="12790" width="11.28515625" style="67" customWidth="1"/>
    <col min="12791" max="12791" width="11" style="67" customWidth="1"/>
    <col min="12792" max="12798" width="8.85546875" style="67"/>
    <col min="12799" max="12800" width="10.7109375" style="67" customWidth="1"/>
    <col min="12801" max="12801" width="8.85546875" style="67"/>
    <col min="12802" max="12802" width="11.5703125" style="67" customWidth="1"/>
    <col min="12803" max="12803" width="13.7109375" style="67" customWidth="1"/>
    <col min="12804" max="12807" width="9.28515625" style="67" customWidth="1"/>
    <col min="12808" max="13044" width="8.85546875" style="67"/>
    <col min="13045" max="13045" width="34" style="67" customWidth="1"/>
    <col min="13046" max="13046" width="11.28515625" style="67" customWidth="1"/>
    <col min="13047" max="13047" width="11" style="67" customWidth="1"/>
    <col min="13048" max="13054" width="8.85546875" style="67"/>
    <col min="13055" max="13056" width="10.7109375" style="67" customWidth="1"/>
    <col min="13057" max="13057" width="8.85546875" style="67"/>
    <col min="13058" max="13058" width="11.5703125" style="67" customWidth="1"/>
    <col min="13059" max="13059" width="13.7109375" style="67" customWidth="1"/>
    <col min="13060" max="13063" width="9.28515625" style="67" customWidth="1"/>
    <col min="13064" max="13300" width="8.85546875" style="67"/>
    <col min="13301" max="13301" width="34" style="67" customWidth="1"/>
    <col min="13302" max="13302" width="11.28515625" style="67" customWidth="1"/>
    <col min="13303" max="13303" width="11" style="67" customWidth="1"/>
    <col min="13304" max="13310" width="8.85546875" style="67"/>
    <col min="13311" max="13312" width="10.7109375" style="67" customWidth="1"/>
    <col min="13313" max="13313" width="8.85546875" style="67"/>
    <col min="13314" max="13314" width="11.5703125" style="67" customWidth="1"/>
    <col min="13315" max="13315" width="13.7109375" style="67" customWidth="1"/>
    <col min="13316" max="13319" width="9.28515625" style="67" customWidth="1"/>
    <col min="13320" max="13556" width="8.85546875" style="67"/>
    <col min="13557" max="13557" width="34" style="67" customWidth="1"/>
    <col min="13558" max="13558" width="11.28515625" style="67" customWidth="1"/>
    <col min="13559" max="13559" width="11" style="67" customWidth="1"/>
    <col min="13560" max="13566" width="8.85546875" style="67"/>
    <col min="13567" max="13568" width="10.7109375" style="67" customWidth="1"/>
    <col min="13569" max="13569" width="8.85546875" style="67"/>
    <col min="13570" max="13570" width="11.5703125" style="67" customWidth="1"/>
    <col min="13571" max="13571" width="13.7109375" style="67" customWidth="1"/>
    <col min="13572" max="13575" width="9.28515625" style="67" customWidth="1"/>
    <col min="13576" max="13812" width="8.85546875" style="67"/>
    <col min="13813" max="13813" width="34" style="67" customWidth="1"/>
    <col min="13814" max="13814" width="11.28515625" style="67" customWidth="1"/>
    <col min="13815" max="13815" width="11" style="67" customWidth="1"/>
    <col min="13816" max="13822" width="8.85546875" style="67"/>
    <col min="13823" max="13824" width="10.7109375" style="67" customWidth="1"/>
    <col min="13825" max="13825" width="8.85546875" style="67"/>
    <col min="13826" max="13826" width="11.5703125" style="67" customWidth="1"/>
    <col min="13827" max="13827" width="13.7109375" style="67" customWidth="1"/>
    <col min="13828" max="13831" width="9.28515625" style="67" customWidth="1"/>
    <col min="13832" max="14068" width="8.85546875" style="67"/>
    <col min="14069" max="14069" width="34" style="67" customWidth="1"/>
    <col min="14070" max="14070" width="11.28515625" style="67" customWidth="1"/>
    <col min="14071" max="14071" width="11" style="67" customWidth="1"/>
    <col min="14072" max="14078" width="8.85546875" style="67"/>
    <col min="14079" max="14080" width="10.7109375" style="67" customWidth="1"/>
    <col min="14081" max="14081" width="8.85546875" style="67"/>
    <col min="14082" max="14082" width="11.5703125" style="67" customWidth="1"/>
    <col min="14083" max="14083" width="13.7109375" style="67" customWidth="1"/>
    <col min="14084" max="14087" width="9.28515625" style="67" customWidth="1"/>
    <col min="14088" max="14324" width="8.85546875" style="67"/>
    <col min="14325" max="14325" width="34" style="67" customWidth="1"/>
    <col min="14326" max="14326" width="11.28515625" style="67" customWidth="1"/>
    <col min="14327" max="14327" width="11" style="67" customWidth="1"/>
    <col min="14328" max="14334" width="8.85546875" style="67"/>
    <col min="14335" max="14336" width="10.7109375" style="67" customWidth="1"/>
    <col min="14337" max="14337" width="8.85546875" style="67"/>
    <col min="14338" max="14338" width="11.5703125" style="67" customWidth="1"/>
    <col min="14339" max="14339" width="13.7109375" style="67" customWidth="1"/>
    <col min="14340" max="14343" width="9.28515625" style="67" customWidth="1"/>
    <col min="14344" max="14580" width="8.85546875" style="67"/>
    <col min="14581" max="14581" width="34" style="67" customWidth="1"/>
    <col min="14582" max="14582" width="11.28515625" style="67" customWidth="1"/>
    <col min="14583" max="14583" width="11" style="67" customWidth="1"/>
    <col min="14584" max="14590" width="8.85546875" style="67"/>
    <col min="14591" max="14592" width="10.7109375" style="67" customWidth="1"/>
    <col min="14593" max="14593" width="8.85546875" style="67"/>
    <col min="14594" max="14594" width="11.5703125" style="67" customWidth="1"/>
    <col min="14595" max="14595" width="13.7109375" style="67" customWidth="1"/>
    <col min="14596" max="14599" width="9.28515625" style="67" customWidth="1"/>
    <col min="14600" max="14836" width="8.85546875" style="67"/>
    <col min="14837" max="14837" width="34" style="67" customWidth="1"/>
    <col min="14838" max="14838" width="11.28515625" style="67" customWidth="1"/>
    <col min="14839" max="14839" width="11" style="67" customWidth="1"/>
    <col min="14840" max="14846" width="8.85546875" style="67"/>
    <col min="14847" max="14848" width="10.7109375" style="67" customWidth="1"/>
    <col min="14849" max="14849" width="8.85546875" style="67"/>
    <col min="14850" max="14850" width="11.5703125" style="67" customWidth="1"/>
    <col min="14851" max="14851" width="13.7109375" style="67" customWidth="1"/>
    <col min="14852" max="14855" width="9.28515625" style="67" customWidth="1"/>
    <col min="14856" max="15092" width="8.85546875" style="67"/>
    <col min="15093" max="15093" width="34" style="67" customWidth="1"/>
    <col min="15094" max="15094" width="11.28515625" style="67" customWidth="1"/>
    <col min="15095" max="15095" width="11" style="67" customWidth="1"/>
    <col min="15096" max="15102" width="8.85546875" style="67"/>
    <col min="15103" max="15104" width="10.7109375" style="67" customWidth="1"/>
    <col min="15105" max="15105" width="8.85546875" style="67"/>
    <col min="15106" max="15106" width="11.5703125" style="67" customWidth="1"/>
    <col min="15107" max="15107" width="13.7109375" style="67" customWidth="1"/>
    <col min="15108" max="15111" width="9.28515625" style="67" customWidth="1"/>
    <col min="15112" max="15348" width="8.85546875" style="67"/>
    <col min="15349" max="15349" width="34" style="67" customWidth="1"/>
    <col min="15350" max="15350" width="11.28515625" style="67" customWidth="1"/>
    <col min="15351" max="15351" width="11" style="67" customWidth="1"/>
    <col min="15352" max="15358" width="8.85546875" style="67"/>
    <col min="15359" max="15360" width="10.7109375" style="67" customWidth="1"/>
    <col min="15361" max="15361" width="8.85546875" style="67"/>
    <col min="15362" max="15362" width="11.5703125" style="67" customWidth="1"/>
    <col min="15363" max="15363" width="13.7109375" style="67" customWidth="1"/>
    <col min="15364" max="15367" width="9.28515625" style="67" customWidth="1"/>
    <col min="15368" max="15604" width="8.85546875" style="67"/>
    <col min="15605" max="15605" width="34" style="67" customWidth="1"/>
    <col min="15606" max="15606" width="11.28515625" style="67" customWidth="1"/>
    <col min="15607" max="15607" width="11" style="67" customWidth="1"/>
    <col min="15608" max="15614" width="8.85546875" style="67"/>
    <col min="15615" max="15616" width="10.7109375" style="67" customWidth="1"/>
    <col min="15617" max="15617" width="8.85546875" style="67"/>
    <col min="15618" max="15618" width="11.5703125" style="67" customWidth="1"/>
    <col min="15619" max="15619" width="13.7109375" style="67" customWidth="1"/>
    <col min="15620" max="15623" width="9.28515625" style="67" customWidth="1"/>
    <col min="15624" max="15860" width="8.85546875" style="67"/>
    <col min="15861" max="15861" width="34" style="67" customWidth="1"/>
    <col min="15862" max="15862" width="11.28515625" style="67" customWidth="1"/>
    <col min="15863" max="15863" width="11" style="67" customWidth="1"/>
    <col min="15864" max="15870" width="8.85546875" style="67"/>
    <col min="15871" max="15872" width="10.7109375" style="67" customWidth="1"/>
    <col min="15873" max="15873" width="8.85546875" style="67"/>
    <col min="15874" max="15874" width="11.5703125" style="67" customWidth="1"/>
    <col min="15875" max="15875" width="13.7109375" style="67" customWidth="1"/>
    <col min="15876" max="15879" width="9.28515625" style="67" customWidth="1"/>
    <col min="15880" max="16116" width="8.85546875" style="67"/>
    <col min="16117" max="16117" width="34" style="67" customWidth="1"/>
    <col min="16118" max="16118" width="11.28515625" style="67" customWidth="1"/>
    <col min="16119" max="16119" width="11" style="67" customWidth="1"/>
    <col min="16120" max="16126" width="8.85546875" style="67"/>
    <col min="16127" max="16128" width="10.7109375" style="67" customWidth="1"/>
    <col min="16129" max="16129" width="8.85546875" style="67"/>
    <col min="16130" max="16130" width="11.5703125" style="67" customWidth="1"/>
    <col min="16131" max="16131" width="13.7109375" style="67" customWidth="1"/>
    <col min="16132" max="16135" width="9.28515625" style="67" customWidth="1"/>
    <col min="16136" max="16376" width="8.85546875" style="67"/>
    <col min="16377" max="16384" width="8.85546875" style="67" customWidth="1"/>
  </cols>
  <sheetData>
    <row r="1" spans="1:14" ht="28.5" customHeight="1" x14ac:dyDescent="0.25">
      <c r="B1" s="477" t="s">
        <v>115</v>
      </c>
      <c r="C1" s="477"/>
      <c r="D1" s="477"/>
      <c r="E1" s="477"/>
      <c r="F1" s="477"/>
      <c r="G1" s="477"/>
      <c r="H1" s="477"/>
      <c r="I1" s="477"/>
      <c r="J1" s="477"/>
    </row>
    <row r="2" spans="1:14" x14ac:dyDescent="0.25">
      <c r="B2" s="477"/>
      <c r="C2" s="477"/>
      <c r="D2" s="477"/>
      <c r="E2" s="477"/>
      <c r="F2" s="477"/>
      <c r="G2" s="477"/>
      <c r="H2" s="477"/>
      <c r="I2" s="477"/>
      <c r="J2" s="477"/>
    </row>
    <row r="3" spans="1:14" ht="16.5" thickBot="1" x14ac:dyDescent="0.3">
      <c r="A3" s="65" t="s">
        <v>266</v>
      </c>
      <c r="B3" s="68"/>
      <c r="C3" s="68"/>
      <c r="D3" s="68"/>
      <c r="E3" s="68"/>
      <c r="F3" s="68"/>
    </row>
    <row r="4" spans="1:14" ht="32.450000000000003" customHeight="1" x14ac:dyDescent="0.25">
      <c r="A4" s="478" t="s">
        <v>117</v>
      </c>
      <c r="B4" s="481" t="s">
        <v>118</v>
      </c>
      <c r="C4" s="482"/>
      <c r="D4" s="482"/>
      <c r="E4" s="482"/>
      <c r="F4" s="483"/>
      <c r="G4" s="487" t="s">
        <v>119</v>
      </c>
      <c r="H4" s="487" t="s">
        <v>120</v>
      </c>
      <c r="I4" s="490" t="s">
        <v>121</v>
      </c>
      <c r="J4" s="493" t="s">
        <v>122</v>
      </c>
      <c r="K4" s="472" t="s">
        <v>123</v>
      </c>
      <c r="L4" s="472"/>
      <c r="M4" s="472"/>
      <c r="N4" s="473"/>
    </row>
    <row r="5" spans="1:14" ht="24" customHeight="1" x14ac:dyDescent="0.25">
      <c r="A5" s="479"/>
      <c r="B5" s="484"/>
      <c r="C5" s="485"/>
      <c r="D5" s="485"/>
      <c r="E5" s="485"/>
      <c r="F5" s="486"/>
      <c r="G5" s="488"/>
      <c r="H5" s="488"/>
      <c r="I5" s="491"/>
      <c r="J5" s="494"/>
      <c r="K5" s="474" t="s">
        <v>124</v>
      </c>
      <c r="L5" s="474"/>
      <c r="M5" s="475" t="s">
        <v>125</v>
      </c>
      <c r="N5" s="476"/>
    </row>
    <row r="6" spans="1:14" ht="66" customHeight="1" thickBot="1" x14ac:dyDescent="0.3">
      <c r="A6" s="480"/>
      <c r="B6" s="72" t="s">
        <v>12</v>
      </c>
      <c r="C6" s="74" t="s">
        <v>126</v>
      </c>
      <c r="D6" s="74" t="s">
        <v>127</v>
      </c>
      <c r="E6" s="74" t="s">
        <v>128</v>
      </c>
      <c r="F6" s="74" t="s">
        <v>129</v>
      </c>
      <c r="G6" s="489"/>
      <c r="H6" s="489"/>
      <c r="I6" s="492"/>
      <c r="J6" s="495"/>
      <c r="K6" s="74" t="s">
        <v>129</v>
      </c>
      <c r="L6" s="75" t="s">
        <v>120</v>
      </c>
      <c r="M6" s="74" t="s">
        <v>129</v>
      </c>
      <c r="N6" s="76" t="s">
        <v>120</v>
      </c>
    </row>
    <row r="7" spans="1:14" ht="16.5" thickBot="1" x14ac:dyDescent="0.3">
      <c r="A7" s="77" t="s">
        <v>130</v>
      </c>
      <c r="B7" s="78">
        <f t="shared" ref="B7:B69" si="0">C7+D7+F7</f>
        <v>0</v>
      </c>
      <c r="C7" s="143"/>
      <c r="D7" s="144"/>
      <c r="E7" s="82"/>
      <c r="F7" s="145"/>
      <c r="G7" s="143"/>
      <c r="H7" s="144"/>
      <c r="I7" s="82"/>
      <c r="J7" s="83"/>
      <c r="K7" s="78"/>
      <c r="L7" s="69"/>
      <c r="M7" s="69"/>
      <c r="N7" s="70"/>
    </row>
    <row r="8" spans="1:14" ht="16.5" thickBot="1" x14ac:dyDescent="0.3">
      <c r="A8" s="87" t="s">
        <v>131</v>
      </c>
      <c r="B8" s="78">
        <f t="shared" si="0"/>
        <v>0</v>
      </c>
      <c r="C8" s="88"/>
      <c r="D8" s="89"/>
      <c r="E8" s="90"/>
      <c r="F8" s="91"/>
      <c r="G8" s="88"/>
      <c r="H8" s="89"/>
      <c r="I8" s="90"/>
      <c r="J8" s="92"/>
      <c r="K8" s="91"/>
      <c r="L8" s="123"/>
      <c r="M8" s="123"/>
      <c r="N8" s="119"/>
    </row>
    <row r="9" spans="1:14" ht="16.5" thickBot="1" x14ac:dyDescent="0.3">
      <c r="A9" s="87" t="s">
        <v>132</v>
      </c>
      <c r="B9" s="78">
        <f t="shared" si="0"/>
        <v>0</v>
      </c>
      <c r="C9" s="88"/>
      <c r="D9" s="89"/>
      <c r="E9" s="90"/>
      <c r="F9" s="91"/>
      <c r="G9" s="88"/>
      <c r="H9" s="89"/>
      <c r="I9" s="90"/>
      <c r="J9" s="92"/>
      <c r="K9" s="91"/>
      <c r="L9" s="123"/>
      <c r="M9" s="123"/>
      <c r="N9" s="119"/>
    </row>
    <row r="10" spans="1:14" ht="16.5" thickBot="1" x14ac:dyDescent="0.3">
      <c r="A10" s="87" t="s">
        <v>133</v>
      </c>
      <c r="B10" s="78">
        <f t="shared" si="0"/>
        <v>0</v>
      </c>
      <c r="C10" s="88"/>
      <c r="D10" s="89"/>
      <c r="E10" s="90"/>
      <c r="F10" s="91"/>
      <c r="G10" s="88"/>
      <c r="H10" s="89"/>
      <c r="I10" s="90"/>
      <c r="J10" s="92"/>
      <c r="K10" s="91"/>
      <c r="L10" s="123"/>
      <c r="M10" s="123"/>
      <c r="N10" s="119"/>
    </row>
    <row r="11" spans="1:14" ht="16.5" thickBot="1" x14ac:dyDescent="0.3">
      <c r="A11" s="87" t="s">
        <v>134</v>
      </c>
      <c r="B11" s="78">
        <f t="shared" si="0"/>
        <v>0</v>
      </c>
      <c r="C11" s="88"/>
      <c r="D11" s="89"/>
      <c r="E11" s="90"/>
      <c r="F11" s="91"/>
      <c r="G11" s="88"/>
      <c r="H11" s="89"/>
      <c r="I11" s="90"/>
      <c r="J11" s="92"/>
      <c r="K11" s="91"/>
      <c r="L11" s="123"/>
      <c r="M11" s="123"/>
      <c r="N11" s="119"/>
    </row>
    <row r="12" spans="1:14" ht="16.5" thickBot="1" x14ac:dyDescent="0.3">
      <c r="A12" s="87" t="s">
        <v>135</v>
      </c>
      <c r="B12" s="78">
        <f t="shared" si="0"/>
        <v>0</v>
      </c>
      <c r="C12" s="88"/>
      <c r="D12" s="89"/>
      <c r="E12" s="90"/>
      <c r="F12" s="91"/>
      <c r="G12" s="88"/>
      <c r="H12" s="89"/>
      <c r="I12" s="90"/>
      <c r="J12" s="92"/>
      <c r="K12" s="91"/>
      <c r="L12" s="123"/>
      <c r="M12" s="123"/>
      <c r="N12" s="119"/>
    </row>
    <row r="13" spans="1:14" ht="16.5" thickBot="1" x14ac:dyDescent="0.3">
      <c r="A13" s="87" t="s">
        <v>136</v>
      </c>
      <c r="B13" s="78">
        <f t="shared" si="0"/>
        <v>0</v>
      </c>
      <c r="C13" s="88"/>
      <c r="D13" s="89"/>
      <c r="E13" s="90"/>
      <c r="F13" s="91"/>
      <c r="G13" s="88"/>
      <c r="H13" s="89"/>
      <c r="I13" s="90"/>
      <c r="J13" s="92"/>
      <c r="K13" s="91"/>
      <c r="L13" s="123"/>
      <c r="M13" s="123"/>
      <c r="N13" s="119"/>
    </row>
    <row r="14" spans="1:14" ht="14.45" customHeight="1" thickBot="1" x14ac:dyDescent="0.3">
      <c r="A14" s="87" t="s">
        <v>137</v>
      </c>
      <c r="B14" s="78">
        <f t="shared" si="0"/>
        <v>0</v>
      </c>
      <c r="C14" s="88"/>
      <c r="D14" s="89"/>
      <c r="E14" s="90"/>
      <c r="F14" s="91"/>
      <c r="G14" s="88"/>
      <c r="H14" s="89"/>
      <c r="I14" s="90"/>
      <c r="J14" s="92"/>
      <c r="K14" s="91"/>
      <c r="L14" s="123"/>
      <c r="M14" s="123"/>
      <c r="N14" s="119"/>
    </row>
    <row r="15" spans="1:14" ht="16.5" thickBot="1" x14ac:dyDescent="0.3">
      <c r="A15" s="87" t="s">
        <v>138</v>
      </c>
      <c r="B15" s="78">
        <f t="shared" si="0"/>
        <v>0</v>
      </c>
      <c r="C15" s="88"/>
      <c r="D15" s="89"/>
      <c r="E15" s="90"/>
      <c r="F15" s="91"/>
      <c r="G15" s="88"/>
      <c r="H15" s="89"/>
      <c r="I15" s="90"/>
      <c r="J15" s="92"/>
      <c r="K15" s="91"/>
      <c r="L15" s="123"/>
      <c r="M15" s="123"/>
      <c r="N15" s="119"/>
    </row>
    <row r="16" spans="1:14" ht="16.5" thickBot="1" x14ac:dyDescent="0.3">
      <c r="A16" s="87" t="s">
        <v>139</v>
      </c>
      <c r="B16" s="78">
        <f t="shared" si="0"/>
        <v>0</v>
      </c>
      <c r="C16" s="88"/>
      <c r="D16" s="89"/>
      <c r="E16" s="90"/>
      <c r="F16" s="91"/>
      <c r="G16" s="88"/>
      <c r="H16" s="89"/>
      <c r="I16" s="90"/>
      <c r="J16" s="92"/>
      <c r="K16" s="91"/>
      <c r="L16" s="123"/>
      <c r="M16" s="123"/>
      <c r="N16" s="119"/>
    </row>
    <row r="17" spans="1:14" ht="16.5" thickBot="1" x14ac:dyDescent="0.3">
      <c r="A17" s="87" t="s">
        <v>140</v>
      </c>
      <c r="B17" s="78">
        <f t="shared" si="0"/>
        <v>0</v>
      </c>
      <c r="C17" s="88"/>
      <c r="D17" s="89"/>
      <c r="E17" s="90"/>
      <c r="F17" s="91"/>
      <c r="G17" s="88"/>
      <c r="H17" s="89"/>
      <c r="I17" s="90"/>
      <c r="J17" s="92"/>
      <c r="K17" s="91"/>
      <c r="L17" s="123"/>
      <c r="M17" s="123"/>
      <c r="N17" s="119"/>
    </row>
    <row r="18" spans="1:14" ht="16.5" thickBot="1" x14ac:dyDescent="0.3">
      <c r="A18" s="87" t="s">
        <v>141</v>
      </c>
      <c r="B18" s="78">
        <f t="shared" si="0"/>
        <v>0</v>
      </c>
      <c r="C18" s="88"/>
      <c r="D18" s="89"/>
      <c r="E18" s="90"/>
      <c r="F18" s="91"/>
      <c r="G18" s="88"/>
      <c r="H18" s="89"/>
      <c r="I18" s="90"/>
      <c r="J18" s="92"/>
      <c r="K18" s="91"/>
      <c r="L18" s="123"/>
      <c r="M18" s="123"/>
      <c r="N18" s="119"/>
    </row>
    <row r="19" spans="1:14" ht="16.5" thickBot="1" x14ac:dyDescent="0.3">
      <c r="A19" s="87" t="s">
        <v>142</v>
      </c>
      <c r="B19" s="78">
        <f t="shared" si="0"/>
        <v>0</v>
      </c>
      <c r="C19" s="88"/>
      <c r="D19" s="89"/>
      <c r="E19" s="90"/>
      <c r="F19" s="91"/>
      <c r="G19" s="88"/>
      <c r="H19" s="89"/>
      <c r="I19" s="90"/>
      <c r="J19" s="92"/>
      <c r="K19" s="91"/>
      <c r="L19" s="123"/>
      <c r="M19" s="123"/>
      <c r="N19" s="119"/>
    </row>
    <row r="20" spans="1:14" ht="16.5" thickBot="1" x14ac:dyDescent="0.3">
      <c r="A20" s="87" t="s">
        <v>143</v>
      </c>
      <c r="B20" s="78">
        <f t="shared" si="0"/>
        <v>0</v>
      </c>
      <c r="C20" s="88"/>
      <c r="D20" s="89"/>
      <c r="E20" s="90"/>
      <c r="F20" s="91"/>
      <c r="G20" s="88"/>
      <c r="H20" s="89"/>
      <c r="I20" s="90"/>
      <c r="J20" s="92"/>
      <c r="K20" s="91"/>
      <c r="L20" s="123"/>
      <c r="M20" s="123"/>
      <c r="N20" s="119"/>
    </row>
    <row r="21" spans="1:14" ht="16.5" thickBot="1" x14ac:dyDescent="0.3">
      <c r="A21" s="87" t="s">
        <v>144</v>
      </c>
      <c r="B21" s="78">
        <f t="shared" si="0"/>
        <v>0</v>
      </c>
      <c r="C21" s="88"/>
      <c r="D21" s="89"/>
      <c r="E21" s="90"/>
      <c r="F21" s="91"/>
      <c r="G21" s="88"/>
      <c r="H21" s="89"/>
      <c r="I21" s="90"/>
      <c r="J21" s="92"/>
      <c r="K21" s="91"/>
      <c r="L21" s="123"/>
      <c r="M21" s="123"/>
      <c r="N21" s="119"/>
    </row>
    <row r="22" spans="1:14" ht="15.6" customHeight="1" thickBot="1" x14ac:dyDescent="0.3">
      <c r="A22" s="87" t="s">
        <v>145</v>
      </c>
      <c r="B22" s="78">
        <f t="shared" si="0"/>
        <v>0</v>
      </c>
      <c r="C22" s="88"/>
      <c r="D22" s="89"/>
      <c r="E22" s="90"/>
      <c r="F22" s="91"/>
      <c r="G22" s="88"/>
      <c r="H22" s="89"/>
      <c r="I22" s="90"/>
      <c r="J22" s="92"/>
      <c r="K22" s="91"/>
      <c r="L22" s="123"/>
      <c r="M22" s="123"/>
      <c r="N22" s="119"/>
    </row>
    <row r="23" spans="1:14" ht="16.5" thickBot="1" x14ac:dyDescent="0.3">
      <c r="A23" s="87" t="s">
        <v>146</v>
      </c>
      <c r="B23" s="78">
        <f t="shared" si="0"/>
        <v>0</v>
      </c>
      <c r="C23" s="88"/>
      <c r="D23" s="89"/>
      <c r="E23" s="90"/>
      <c r="F23" s="91"/>
      <c r="G23" s="88"/>
      <c r="H23" s="89"/>
      <c r="I23" s="90"/>
      <c r="J23" s="92"/>
      <c r="K23" s="91"/>
      <c r="L23" s="123"/>
      <c r="M23" s="123"/>
      <c r="N23" s="119"/>
    </row>
    <row r="24" spans="1:14" ht="16.5" thickBot="1" x14ac:dyDescent="0.3">
      <c r="A24" s="87" t="s">
        <v>147</v>
      </c>
      <c r="B24" s="78">
        <f t="shared" si="0"/>
        <v>0</v>
      </c>
      <c r="C24" s="88"/>
      <c r="D24" s="89"/>
      <c r="E24" s="90"/>
      <c r="F24" s="91"/>
      <c r="G24" s="88"/>
      <c r="H24" s="89"/>
      <c r="I24" s="90"/>
      <c r="J24" s="92"/>
      <c r="K24" s="91"/>
      <c r="L24" s="123"/>
      <c r="M24" s="123"/>
      <c r="N24" s="119"/>
    </row>
    <row r="25" spans="1:14" ht="15.6" customHeight="1" thickBot="1" x14ac:dyDescent="0.3">
      <c r="A25" s="87" t="s">
        <v>148</v>
      </c>
      <c r="B25" s="78">
        <f t="shared" si="0"/>
        <v>0</v>
      </c>
      <c r="C25" s="88"/>
      <c r="D25" s="89"/>
      <c r="E25" s="90"/>
      <c r="F25" s="91"/>
      <c r="G25" s="88"/>
      <c r="H25" s="89"/>
      <c r="I25" s="90"/>
      <c r="J25" s="92"/>
      <c r="K25" s="91"/>
      <c r="L25" s="123"/>
      <c r="M25" s="123"/>
      <c r="N25" s="119"/>
    </row>
    <row r="26" spans="1:14" ht="15.6" customHeight="1" thickBot="1" x14ac:dyDescent="0.3">
      <c r="A26" s="87" t="s">
        <v>149</v>
      </c>
      <c r="B26" s="78">
        <f t="shared" si="0"/>
        <v>0</v>
      </c>
      <c r="C26" s="88"/>
      <c r="D26" s="89"/>
      <c r="E26" s="90"/>
      <c r="F26" s="91"/>
      <c r="G26" s="88"/>
      <c r="H26" s="89"/>
      <c r="I26" s="90"/>
      <c r="J26" s="92"/>
      <c r="K26" s="91"/>
      <c r="L26" s="123"/>
      <c r="M26" s="123"/>
      <c r="N26" s="119"/>
    </row>
    <row r="27" spans="1:14" ht="15.6" customHeight="1" thickBot="1" x14ac:dyDescent="0.3">
      <c r="A27" s="87" t="s">
        <v>150</v>
      </c>
      <c r="B27" s="78">
        <f t="shared" si="0"/>
        <v>0</v>
      </c>
      <c r="C27" s="88"/>
      <c r="D27" s="89"/>
      <c r="E27" s="90"/>
      <c r="F27" s="91"/>
      <c r="G27" s="88"/>
      <c r="H27" s="89"/>
      <c r="I27" s="90"/>
      <c r="J27" s="92"/>
      <c r="K27" s="91"/>
      <c r="L27" s="123"/>
      <c r="M27" s="123"/>
      <c r="N27" s="119"/>
    </row>
    <row r="28" spans="1:14" ht="15.6" customHeight="1" thickBot="1" x14ac:dyDescent="0.3">
      <c r="A28" s="87" t="s">
        <v>151</v>
      </c>
      <c r="B28" s="78">
        <f t="shared" si="0"/>
        <v>0</v>
      </c>
      <c r="C28" s="88"/>
      <c r="D28" s="89"/>
      <c r="E28" s="90"/>
      <c r="F28" s="91"/>
      <c r="G28" s="88"/>
      <c r="H28" s="89"/>
      <c r="I28" s="90"/>
      <c r="J28" s="92"/>
      <c r="K28" s="91"/>
      <c r="L28" s="123"/>
      <c r="M28" s="123"/>
      <c r="N28" s="119"/>
    </row>
    <row r="29" spans="1:14" ht="15.6" customHeight="1" thickBot="1" x14ac:dyDescent="0.3">
      <c r="A29" s="87" t="s">
        <v>152</v>
      </c>
      <c r="B29" s="78">
        <f t="shared" si="0"/>
        <v>0</v>
      </c>
      <c r="C29" s="88"/>
      <c r="D29" s="89"/>
      <c r="E29" s="90"/>
      <c r="F29" s="91"/>
      <c r="G29" s="88"/>
      <c r="H29" s="89"/>
      <c r="I29" s="90"/>
      <c r="J29" s="92"/>
      <c r="K29" s="91"/>
      <c r="L29" s="123"/>
      <c r="M29" s="123"/>
      <c r="N29" s="119"/>
    </row>
    <row r="30" spans="1:14" ht="15.6" customHeight="1" thickBot="1" x14ac:dyDescent="0.3">
      <c r="A30" s="87" t="s">
        <v>153</v>
      </c>
      <c r="B30" s="78">
        <f t="shared" si="0"/>
        <v>0</v>
      </c>
      <c r="C30" s="88"/>
      <c r="D30" s="89"/>
      <c r="E30" s="90"/>
      <c r="F30" s="91"/>
      <c r="G30" s="88"/>
      <c r="H30" s="89"/>
      <c r="I30" s="90"/>
      <c r="J30" s="92"/>
      <c r="K30" s="91"/>
      <c r="L30" s="123"/>
      <c r="M30" s="123"/>
      <c r="N30" s="119"/>
    </row>
    <row r="31" spans="1:14" ht="15.6" customHeight="1" thickBot="1" x14ac:dyDescent="0.3">
      <c r="A31" s="87" t="s">
        <v>154</v>
      </c>
      <c r="B31" s="78">
        <f t="shared" si="0"/>
        <v>0</v>
      </c>
      <c r="C31" s="88"/>
      <c r="D31" s="89"/>
      <c r="E31" s="90"/>
      <c r="F31" s="91"/>
      <c r="G31" s="88"/>
      <c r="H31" s="89"/>
      <c r="I31" s="90"/>
      <c r="J31" s="92"/>
      <c r="K31" s="225"/>
      <c r="L31" s="226"/>
      <c r="M31" s="226"/>
      <c r="N31" s="227"/>
    </row>
    <row r="32" spans="1:14" ht="15.6" customHeight="1" thickBot="1" x14ac:dyDescent="0.3">
      <c r="A32" s="87" t="s">
        <v>155</v>
      </c>
      <c r="B32" s="78">
        <f t="shared" si="0"/>
        <v>0</v>
      </c>
      <c r="C32" s="88"/>
      <c r="D32" s="89"/>
      <c r="E32" s="90"/>
      <c r="F32" s="91"/>
      <c r="G32" s="88"/>
      <c r="H32" s="89"/>
      <c r="I32" s="90"/>
      <c r="J32" s="92"/>
      <c r="K32" s="91"/>
      <c r="L32" s="123"/>
      <c r="M32" s="123"/>
      <c r="N32" s="119"/>
    </row>
    <row r="33" spans="1:14" ht="17.45" customHeight="1" thickBot="1" x14ac:dyDescent="0.3">
      <c r="A33" s="87" t="s">
        <v>156</v>
      </c>
      <c r="B33" s="78">
        <f t="shared" si="0"/>
        <v>0</v>
      </c>
      <c r="C33" s="88"/>
      <c r="D33" s="89"/>
      <c r="E33" s="90"/>
      <c r="F33" s="91"/>
      <c r="G33" s="88"/>
      <c r="H33" s="89"/>
      <c r="I33" s="90"/>
      <c r="J33" s="92"/>
      <c r="K33" s="91"/>
      <c r="L33" s="123"/>
      <c r="M33" s="123"/>
      <c r="N33" s="119"/>
    </row>
    <row r="34" spans="1:14" ht="16.5" thickBot="1" x14ac:dyDescent="0.3">
      <c r="A34" s="87" t="s">
        <v>157</v>
      </c>
      <c r="B34" s="78">
        <f t="shared" si="0"/>
        <v>0</v>
      </c>
      <c r="C34" s="88"/>
      <c r="D34" s="89"/>
      <c r="E34" s="90"/>
      <c r="F34" s="91"/>
      <c r="G34" s="88"/>
      <c r="H34" s="89"/>
      <c r="I34" s="90"/>
      <c r="J34" s="92"/>
      <c r="K34" s="91"/>
      <c r="L34" s="123"/>
      <c r="M34" s="123"/>
      <c r="N34" s="119"/>
    </row>
    <row r="35" spans="1:14" ht="16.899999999999999" customHeight="1" thickBot="1" x14ac:dyDescent="0.3">
      <c r="A35" s="87" t="s">
        <v>158</v>
      </c>
      <c r="B35" s="78">
        <f t="shared" si="0"/>
        <v>0</v>
      </c>
      <c r="C35" s="88"/>
      <c r="D35" s="89"/>
      <c r="E35" s="90"/>
      <c r="F35" s="91"/>
      <c r="G35" s="88"/>
      <c r="H35" s="89"/>
      <c r="I35" s="90"/>
      <c r="J35" s="92"/>
      <c r="K35" s="91"/>
      <c r="L35" s="123"/>
      <c r="M35" s="123"/>
      <c r="N35" s="119"/>
    </row>
    <row r="36" spans="1:14" s="222" customFormat="1" ht="15.6" customHeight="1" thickBot="1" x14ac:dyDescent="0.3">
      <c r="A36" s="96" t="s">
        <v>159</v>
      </c>
      <c r="B36" s="78">
        <f t="shared" si="0"/>
        <v>0</v>
      </c>
      <c r="C36" s="97"/>
      <c r="D36" s="98"/>
      <c r="E36" s="99"/>
      <c r="F36" s="146"/>
      <c r="G36" s="97"/>
      <c r="H36" s="98"/>
      <c r="I36" s="99"/>
      <c r="J36" s="100"/>
      <c r="K36" s="146"/>
      <c r="L36" s="118"/>
      <c r="M36" s="118"/>
      <c r="N36" s="121"/>
    </row>
    <row r="37" spans="1:14" ht="15.6" customHeight="1" thickBot="1" x14ac:dyDescent="0.3">
      <c r="A37" s="87" t="s">
        <v>160</v>
      </c>
      <c r="B37" s="78">
        <f t="shared" si="0"/>
        <v>0</v>
      </c>
      <c r="C37" s="88"/>
      <c r="D37" s="89"/>
      <c r="E37" s="90"/>
      <c r="F37" s="91"/>
      <c r="G37" s="88"/>
      <c r="H37" s="89"/>
      <c r="I37" s="90"/>
      <c r="J37" s="100"/>
      <c r="K37" s="91"/>
      <c r="L37" s="123"/>
      <c r="M37" s="123"/>
      <c r="N37" s="119"/>
    </row>
    <row r="38" spans="1:14" ht="16.5" thickBot="1" x14ac:dyDescent="0.3">
      <c r="A38" s="87" t="s">
        <v>161</v>
      </c>
      <c r="B38" s="78">
        <f t="shared" si="0"/>
        <v>0</v>
      </c>
      <c r="C38" s="88"/>
      <c r="D38" s="89"/>
      <c r="E38" s="90"/>
      <c r="F38" s="91"/>
      <c r="G38" s="88"/>
      <c r="H38" s="89"/>
      <c r="I38" s="90"/>
      <c r="J38" s="92"/>
      <c r="K38" s="91"/>
      <c r="L38" s="123"/>
      <c r="M38" s="123"/>
      <c r="N38" s="119"/>
    </row>
    <row r="39" spans="1:14" ht="15.6" customHeight="1" thickBot="1" x14ac:dyDescent="0.3">
      <c r="A39" s="87" t="s">
        <v>162</v>
      </c>
      <c r="B39" s="78">
        <f t="shared" si="0"/>
        <v>2000</v>
      </c>
      <c r="C39" s="88"/>
      <c r="D39" s="89"/>
      <c r="E39" s="90"/>
      <c r="F39" s="91">
        <v>2000</v>
      </c>
      <c r="G39" s="88">
        <v>450</v>
      </c>
      <c r="H39" s="89">
        <v>8002</v>
      </c>
      <c r="I39" s="90"/>
      <c r="J39" s="92"/>
      <c r="K39" s="91"/>
      <c r="L39" s="123"/>
      <c r="M39" s="123"/>
      <c r="N39" s="119"/>
    </row>
    <row r="40" spans="1:14" ht="15.6" customHeight="1" thickBot="1" x14ac:dyDescent="0.3">
      <c r="A40" s="87" t="s">
        <v>163</v>
      </c>
      <c r="B40" s="78">
        <f t="shared" si="0"/>
        <v>0</v>
      </c>
      <c r="C40" s="88"/>
      <c r="D40" s="89"/>
      <c r="E40" s="90"/>
      <c r="F40" s="91"/>
      <c r="G40" s="88"/>
      <c r="H40" s="89"/>
      <c r="I40" s="90"/>
      <c r="J40" s="92"/>
      <c r="K40" s="91"/>
      <c r="L40" s="123"/>
      <c r="M40" s="123"/>
      <c r="N40" s="119"/>
    </row>
    <row r="41" spans="1:14" ht="15.6" customHeight="1" thickBot="1" x14ac:dyDescent="0.3">
      <c r="A41" s="87" t="s">
        <v>164</v>
      </c>
      <c r="B41" s="78">
        <f t="shared" si="0"/>
        <v>0</v>
      </c>
      <c r="C41" s="88"/>
      <c r="D41" s="89"/>
      <c r="E41" s="90"/>
      <c r="F41" s="91"/>
      <c r="G41" s="88"/>
      <c r="H41" s="89"/>
      <c r="I41" s="90"/>
      <c r="J41" s="92"/>
      <c r="K41" s="91"/>
      <c r="L41" s="123"/>
      <c r="M41" s="123"/>
      <c r="N41" s="119"/>
    </row>
    <row r="42" spans="1:14" ht="15.6" customHeight="1" thickBot="1" x14ac:dyDescent="0.3">
      <c r="A42" s="87" t="s">
        <v>165</v>
      </c>
      <c r="B42" s="78">
        <f t="shared" si="0"/>
        <v>0</v>
      </c>
      <c r="C42" s="88"/>
      <c r="D42" s="89"/>
      <c r="E42" s="90"/>
      <c r="F42" s="91"/>
      <c r="G42" s="88"/>
      <c r="H42" s="89"/>
      <c r="I42" s="90"/>
      <c r="J42" s="92"/>
      <c r="K42" s="91"/>
      <c r="L42" s="123"/>
      <c r="M42" s="123"/>
      <c r="N42" s="119"/>
    </row>
    <row r="43" spans="1:14" ht="15.6" customHeight="1" thickBot="1" x14ac:dyDescent="0.3">
      <c r="A43" s="87" t="s">
        <v>166</v>
      </c>
      <c r="B43" s="78">
        <f t="shared" si="0"/>
        <v>0</v>
      </c>
      <c r="C43" s="88"/>
      <c r="D43" s="89"/>
      <c r="E43" s="90"/>
      <c r="F43" s="91"/>
      <c r="G43" s="88"/>
      <c r="H43" s="89"/>
      <c r="I43" s="90"/>
      <c r="J43" s="92"/>
      <c r="K43" s="91"/>
      <c r="L43" s="123"/>
      <c r="M43" s="123"/>
      <c r="N43" s="119"/>
    </row>
    <row r="44" spans="1:14" ht="15" customHeight="1" thickBot="1" x14ac:dyDescent="0.3">
      <c r="A44" s="87" t="s">
        <v>167</v>
      </c>
      <c r="B44" s="78">
        <f t="shared" si="0"/>
        <v>0</v>
      </c>
      <c r="C44" s="88"/>
      <c r="D44" s="89"/>
      <c r="E44" s="90"/>
      <c r="F44" s="91"/>
      <c r="G44" s="88"/>
      <c r="H44" s="89"/>
      <c r="I44" s="90"/>
      <c r="J44" s="92"/>
      <c r="K44" s="225"/>
      <c r="L44" s="123"/>
      <c r="M44" s="226"/>
      <c r="N44" s="227"/>
    </row>
    <row r="45" spans="1:14" s="223" customFormat="1" ht="30.6" customHeight="1" thickBot="1" x14ac:dyDescent="0.3">
      <c r="A45" s="106" t="s">
        <v>168</v>
      </c>
      <c r="B45" s="78">
        <f t="shared" si="0"/>
        <v>0</v>
      </c>
      <c r="C45" s="107"/>
      <c r="D45" s="108"/>
      <c r="E45" s="109"/>
      <c r="F45" s="110"/>
      <c r="G45" s="107"/>
      <c r="H45" s="108"/>
      <c r="I45" s="109"/>
      <c r="J45" s="111"/>
      <c r="K45" s="228"/>
      <c r="L45" s="229"/>
      <c r="M45" s="230"/>
      <c r="N45" s="231"/>
    </row>
    <row r="46" spans="1:14" ht="15.6" customHeight="1" thickBot="1" x14ac:dyDescent="0.3">
      <c r="A46" s="87" t="s">
        <v>169</v>
      </c>
      <c r="B46" s="78">
        <f t="shared" si="0"/>
        <v>0</v>
      </c>
      <c r="C46" s="88"/>
      <c r="D46" s="89"/>
      <c r="E46" s="90"/>
      <c r="F46" s="91"/>
      <c r="G46" s="88"/>
      <c r="H46" s="89"/>
      <c r="I46" s="90"/>
      <c r="J46" s="92"/>
      <c r="K46" s="93"/>
      <c r="L46" s="94"/>
      <c r="M46" s="94"/>
      <c r="N46" s="95"/>
    </row>
    <row r="47" spans="1:14" ht="15.6" customHeight="1" thickBot="1" x14ac:dyDescent="0.3">
      <c r="A47" s="87" t="s">
        <v>170</v>
      </c>
      <c r="B47" s="78">
        <f t="shared" si="0"/>
        <v>0</v>
      </c>
      <c r="C47" s="115"/>
      <c r="D47" s="116"/>
      <c r="E47" s="117"/>
      <c r="F47" s="91"/>
      <c r="G47" s="115"/>
      <c r="H47" s="116"/>
      <c r="I47" s="117"/>
      <c r="J47" s="92"/>
      <c r="K47" s="93"/>
      <c r="L47" s="94"/>
      <c r="M47" s="94"/>
      <c r="N47" s="95"/>
    </row>
    <row r="48" spans="1:14" s="142" customFormat="1" ht="16.5" thickBot="1" x14ac:dyDescent="0.3">
      <c r="A48" s="87" t="s">
        <v>171</v>
      </c>
      <c r="B48" s="78">
        <f t="shared" si="0"/>
        <v>0</v>
      </c>
      <c r="C48" s="115"/>
      <c r="D48" s="116"/>
      <c r="E48" s="117"/>
      <c r="F48" s="91"/>
      <c r="G48" s="115"/>
      <c r="H48" s="116"/>
      <c r="I48" s="117"/>
      <c r="J48" s="92"/>
      <c r="K48" s="93"/>
      <c r="L48" s="94"/>
      <c r="M48" s="94"/>
      <c r="N48" s="95"/>
    </row>
    <row r="49" spans="1:14" ht="16.5" thickBot="1" x14ac:dyDescent="0.3">
      <c r="A49" s="87" t="s">
        <v>172</v>
      </c>
      <c r="B49" s="78">
        <f t="shared" si="0"/>
        <v>0</v>
      </c>
      <c r="C49" s="88"/>
      <c r="D49" s="89"/>
      <c r="E49" s="90"/>
      <c r="F49" s="91"/>
      <c r="G49" s="88"/>
      <c r="H49" s="89"/>
      <c r="I49" s="90"/>
      <c r="J49" s="92"/>
      <c r="K49" s="93"/>
      <c r="L49" s="94"/>
      <c r="M49" s="94"/>
      <c r="N49" s="95"/>
    </row>
    <row r="50" spans="1:14" ht="16.5" thickBot="1" x14ac:dyDescent="0.3">
      <c r="A50" s="87" t="s">
        <v>173</v>
      </c>
      <c r="B50" s="78">
        <f t="shared" si="0"/>
        <v>0</v>
      </c>
      <c r="C50" s="88"/>
      <c r="D50" s="89"/>
      <c r="E50" s="90"/>
      <c r="F50" s="91"/>
      <c r="G50" s="88"/>
      <c r="H50" s="89"/>
      <c r="I50" s="90"/>
      <c r="J50" s="92"/>
      <c r="K50" s="93"/>
      <c r="L50" s="94"/>
      <c r="M50" s="94"/>
      <c r="N50" s="95"/>
    </row>
    <row r="51" spans="1:14" ht="17.45" customHeight="1" thickBot="1" x14ac:dyDescent="0.3">
      <c r="A51" s="87" t="s">
        <v>174</v>
      </c>
      <c r="B51" s="78">
        <f t="shared" si="0"/>
        <v>0</v>
      </c>
      <c r="C51" s="88"/>
      <c r="D51" s="89"/>
      <c r="E51" s="90"/>
      <c r="F51" s="91"/>
      <c r="G51" s="88"/>
      <c r="H51" s="89"/>
      <c r="I51" s="90"/>
      <c r="J51" s="92"/>
      <c r="K51" s="93"/>
      <c r="L51" s="94"/>
      <c r="M51" s="94"/>
      <c r="N51" s="95"/>
    </row>
    <row r="52" spans="1:14" s="222" customFormat="1" ht="15" customHeight="1" thickBot="1" x14ac:dyDescent="0.3">
      <c r="A52" s="96" t="s">
        <v>175</v>
      </c>
      <c r="B52" s="78">
        <f t="shared" si="0"/>
        <v>0</v>
      </c>
      <c r="C52" s="97"/>
      <c r="D52" s="98"/>
      <c r="E52" s="99"/>
      <c r="F52" s="146"/>
      <c r="G52" s="97"/>
      <c r="H52" s="98"/>
      <c r="I52" s="99"/>
      <c r="J52" s="100">
        <f t="shared" ref="J52:J55" si="1">ROUND(((B52+G52)*4)+H52*9.4,2)</f>
        <v>0</v>
      </c>
      <c r="K52" s="101"/>
      <c r="L52" s="102"/>
      <c r="M52" s="102"/>
      <c r="N52" s="103"/>
    </row>
    <row r="53" spans="1:14" s="222" customFormat="1" ht="16.5" thickBot="1" x14ac:dyDescent="0.3">
      <c r="A53" s="96" t="s">
        <v>176</v>
      </c>
      <c r="B53" s="78">
        <f t="shared" si="0"/>
        <v>0</v>
      </c>
      <c r="C53" s="118"/>
      <c r="D53" s="121"/>
      <c r="E53" s="122"/>
      <c r="F53" s="146"/>
      <c r="G53" s="118"/>
      <c r="H53" s="121"/>
      <c r="I53" s="122"/>
      <c r="J53" s="100">
        <f t="shared" si="1"/>
        <v>0</v>
      </c>
      <c r="K53" s="101"/>
      <c r="L53" s="102"/>
      <c r="M53" s="102"/>
      <c r="N53" s="103"/>
    </row>
    <row r="54" spans="1:14" s="222" customFormat="1" ht="16.5" thickBot="1" x14ac:dyDescent="0.3">
      <c r="A54" s="96" t="s">
        <v>177</v>
      </c>
      <c r="B54" s="78">
        <f t="shared" si="0"/>
        <v>0</v>
      </c>
      <c r="C54" s="118"/>
      <c r="D54" s="121"/>
      <c r="E54" s="122"/>
      <c r="F54" s="146"/>
      <c r="G54" s="118"/>
      <c r="H54" s="121"/>
      <c r="I54" s="122"/>
      <c r="J54" s="100">
        <f t="shared" si="1"/>
        <v>0</v>
      </c>
      <c r="K54" s="101"/>
      <c r="L54" s="102"/>
      <c r="M54" s="102"/>
      <c r="N54" s="103"/>
    </row>
    <row r="55" spans="1:14" s="222" customFormat="1" ht="16.5" thickBot="1" x14ac:dyDescent="0.3">
      <c r="A55" s="96" t="s">
        <v>178</v>
      </c>
      <c r="B55" s="78">
        <f t="shared" si="0"/>
        <v>0</v>
      </c>
      <c r="C55" s="118"/>
      <c r="D55" s="121"/>
      <c r="E55" s="122"/>
      <c r="F55" s="146"/>
      <c r="G55" s="118"/>
      <c r="H55" s="121"/>
      <c r="I55" s="122"/>
      <c r="J55" s="100">
        <f t="shared" si="1"/>
        <v>0</v>
      </c>
      <c r="K55" s="101"/>
      <c r="L55" s="102"/>
      <c r="M55" s="102"/>
      <c r="N55" s="103"/>
    </row>
    <row r="56" spans="1:14" ht="16.5" thickBot="1" x14ac:dyDescent="0.3">
      <c r="A56" s="87" t="s">
        <v>179</v>
      </c>
      <c r="B56" s="78">
        <f t="shared" si="0"/>
        <v>0</v>
      </c>
      <c r="C56" s="123"/>
      <c r="D56" s="119"/>
      <c r="E56" s="120"/>
      <c r="F56" s="91"/>
      <c r="G56" s="123"/>
      <c r="H56" s="119"/>
      <c r="I56" s="120"/>
      <c r="J56" s="92"/>
      <c r="K56" s="93"/>
      <c r="L56" s="94"/>
      <c r="M56" s="94"/>
      <c r="N56" s="95"/>
    </row>
    <row r="57" spans="1:14" ht="16.5" thickBot="1" x14ac:dyDescent="0.3">
      <c r="A57" s="87" t="s">
        <v>180</v>
      </c>
      <c r="B57" s="78">
        <f t="shared" si="0"/>
        <v>0</v>
      </c>
      <c r="C57" s="123"/>
      <c r="D57" s="119"/>
      <c r="E57" s="120"/>
      <c r="F57" s="91"/>
      <c r="G57" s="123"/>
      <c r="H57" s="119"/>
      <c r="I57" s="120"/>
      <c r="J57" s="92"/>
      <c r="K57" s="93"/>
      <c r="L57" s="94"/>
      <c r="M57" s="94"/>
      <c r="N57" s="95"/>
    </row>
    <row r="58" spans="1:14" ht="16.5" thickBot="1" x14ac:dyDescent="0.3">
      <c r="A58" s="87" t="s">
        <v>181</v>
      </c>
      <c r="B58" s="78">
        <f t="shared" si="0"/>
        <v>0</v>
      </c>
      <c r="C58" s="123"/>
      <c r="D58" s="119"/>
      <c r="E58" s="120"/>
      <c r="F58" s="91"/>
      <c r="G58" s="123"/>
      <c r="H58" s="119"/>
      <c r="I58" s="120"/>
      <c r="J58" s="92"/>
      <c r="K58" s="93"/>
      <c r="L58" s="94"/>
      <c r="M58" s="94"/>
      <c r="N58" s="95"/>
    </row>
    <row r="59" spans="1:14" ht="16.149999999999999" customHeight="1" thickBot="1" x14ac:dyDescent="0.3">
      <c r="A59" s="87" t="s">
        <v>182</v>
      </c>
      <c r="B59" s="78">
        <f t="shared" si="0"/>
        <v>0</v>
      </c>
      <c r="C59" s="123"/>
      <c r="D59" s="119"/>
      <c r="E59" s="120"/>
      <c r="F59" s="91"/>
      <c r="G59" s="123"/>
      <c r="H59" s="119"/>
      <c r="I59" s="120"/>
      <c r="J59" s="92"/>
      <c r="K59" s="93"/>
      <c r="L59" s="94"/>
      <c r="M59" s="94"/>
      <c r="N59" s="95"/>
    </row>
    <row r="60" spans="1:14" ht="16.5" thickBot="1" x14ac:dyDescent="0.3">
      <c r="A60" s="87" t="s">
        <v>183</v>
      </c>
      <c r="B60" s="78">
        <f t="shared" si="0"/>
        <v>0</v>
      </c>
      <c r="C60" s="123"/>
      <c r="D60" s="119"/>
      <c r="E60" s="120"/>
      <c r="F60" s="91"/>
      <c r="G60" s="123"/>
      <c r="H60" s="119"/>
      <c r="I60" s="120"/>
      <c r="J60" s="92"/>
      <c r="K60" s="93"/>
      <c r="L60" s="94"/>
      <c r="M60" s="94"/>
      <c r="N60" s="95"/>
    </row>
    <row r="61" spans="1:14" ht="15.6" customHeight="1" thickBot="1" x14ac:dyDescent="0.3">
      <c r="A61" s="87" t="s">
        <v>184</v>
      </c>
      <c r="B61" s="78">
        <f t="shared" si="0"/>
        <v>0</v>
      </c>
      <c r="C61" s="123"/>
      <c r="D61" s="119"/>
      <c r="E61" s="120"/>
      <c r="F61" s="91"/>
      <c r="G61" s="123"/>
      <c r="H61" s="119"/>
      <c r="I61" s="120"/>
      <c r="J61" s="92"/>
      <c r="K61" s="93"/>
      <c r="L61" s="94"/>
      <c r="M61" s="94"/>
      <c r="N61" s="95"/>
    </row>
    <row r="62" spans="1:14" ht="29.45" customHeight="1" thickBot="1" x14ac:dyDescent="0.3">
      <c r="A62" s="87" t="s">
        <v>185</v>
      </c>
      <c r="B62" s="78">
        <f t="shared" si="0"/>
        <v>0</v>
      </c>
      <c r="C62" s="123"/>
      <c r="D62" s="119"/>
      <c r="E62" s="120"/>
      <c r="F62" s="91"/>
      <c r="G62" s="123"/>
      <c r="H62" s="119"/>
      <c r="I62" s="120"/>
      <c r="J62" s="92"/>
      <c r="K62" s="93"/>
      <c r="L62" s="94"/>
      <c r="M62" s="94"/>
      <c r="N62" s="95"/>
    </row>
    <row r="63" spans="1:14" ht="16.5" thickBot="1" x14ac:dyDescent="0.3">
      <c r="A63" s="87" t="s">
        <v>186</v>
      </c>
      <c r="B63" s="78">
        <f t="shared" si="0"/>
        <v>0</v>
      </c>
      <c r="C63" s="123"/>
      <c r="D63" s="119"/>
      <c r="E63" s="120"/>
      <c r="F63" s="91"/>
      <c r="G63" s="123"/>
      <c r="H63" s="119"/>
      <c r="I63" s="120"/>
      <c r="J63" s="92"/>
      <c r="K63" s="93"/>
      <c r="L63" s="94"/>
      <c r="M63" s="94"/>
      <c r="N63" s="95"/>
    </row>
    <row r="64" spans="1:14" ht="15.6" customHeight="1" thickBot="1" x14ac:dyDescent="0.3">
      <c r="A64" s="87" t="s">
        <v>187</v>
      </c>
      <c r="B64" s="78">
        <f t="shared" si="0"/>
        <v>0</v>
      </c>
      <c r="C64" s="123"/>
      <c r="D64" s="121"/>
      <c r="E64" s="122"/>
      <c r="F64" s="91"/>
      <c r="G64" s="123"/>
      <c r="H64" s="121"/>
      <c r="I64" s="122"/>
      <c r="J64" s="92"/>
      <c r="K64" s="93"/>
      <c r="L64" s="94"/>
      <c r="M64" s="94"/>
      <c r="N64" s="95"/>
    </row>
    <row r="65" spans="1:14" ht="16.5" thickBot="1" x14ac:dyDescent="0.3">
      <c r="A65" s="87" t="s">
        <v>188</v>
      </c>
      <c r="B65" s="78">
        <f t="shared" si="0"/>
        <v>0</v>
      </c>
      <c r="C65" s="123"/>
      <c r="D65" s="119"/>
      <c r="E65" s="120"/>
      <c r="F65" s="91"/>
      <c r="G65" s="123"/>
      <c r="H65" s="119"/>
      <c r="I65" s="120"/>
      <c r="J65" s="92"/>
      <c r="K65" s="93"/>
      <c r="L65" s="94"/>
      <c r="M65" s="94"/>
      <c r="N65" s="95"/>
    </row>
    <row r="66" spans="1:14" ht="16.5" thickBot="1" x14ac:dyDescent="0.3">
      <c r="A66" s="87" t="s">
        <v>189</v>
      </c>
      <c r="B66" s="78">
        <f t="shared" si="0"/>
        <v>0</v>
      </c>
      <c r="C66" s="123"/>
      <c r="D66" s="119"/>
      <c r="E66" s="120"/>
      <c r="F66" s="91"/>
      <c r="G66" s="123"/>
      <c r="H66" s="119"/>
      <c r="I66" s="120"/>
      <c r="J66" s="92"/>
      <c r="K66" s="93"/>
      <c r="L66" s="94"/>
      <c r="M66" s="94"/>
      <c r="N66" s="95"/>
    </row>
    <row r="67" spans="1:14" s="222" customFormat="1" ht="16.5" thickBot="1" x14ac:dyDescent="0.3">
      <c r="A67" s="96" t="s">
        <v>190</v>
      </c>
      <c r="B67" s="78">
        <f t="shared" si="0"/>
        <v>0</v>
      </c>
      <c r="C67" s="118"/>
      <c r="D67" s="121"/>
      <c r="E67" s="122"/>
      <c r="F67" s="146"/>
      <c r="G67" s="118"/>
      <c r="H67" s="121"/>
      <c r="I67" s="122"/>
      <c r="J67" s="100">
        <f t="shared" ref="J67" si="2">ROUND(((B67+G67)*4)+H67*9.4,2)</f>
        <v>0</v>
      </c>
      <c r="K67" s="101"/>
      <c r="L67" s="102"/>
      <c r="M67" s="102"/>
      <c r="N67" s="103"/>
    </row>
    <row r="68" spans="1:14" ht="16.5" thickBot="1" x14ac:dyDescent="0.3">
      <c r="A68" s="87" t="s">
        <v>191</v>
      </c>
      <c r="B68" s="78">
        <f t="shared" si="0"/>
        <v>0</v>
      </c>
      <c r="C68" s="123"/>
      <c r="D68" s="119"/>
      <c r="E68" s="120"/>
      <c r="F68" s="91"/>
      <c r="G68" s="123"/>
      <c r="H68" s="119"/>
      <c r="I68" s="120"/>
      <c r="J68" s="92"/>
      <c r="K68" s="93"/>
      <c r="L68" s="94"/>
      <c r="M68" s="94"/>
      <c r="N68" s="95"/>
    </row>
    <row r="69" spans="1:14" ht="16.5" thickBot="1" x14ac:dyDescent="0.3">
      <c r="A69" s="125" t="s">
        <v>192</v>
      </c>
      <c r="B69" s="78">
        <f t="shared" si="0"/>
        <v>0</v>
      </c>
      <c r="C69" s="232"/>
      <c r="D69" s="233"/>
      <c r="E69" s="130"/>
      <c r="F69" s="234"/>
      <c r="G69" s="232"/>
      <c r="H69" s="233"/>
      <c r="I69" s="130"/>
      <c r="J69" s="131"/>
      <c r="K69" s="235"/>
      <c r="L69" s="236"/>
      <c r="M69" s="236"/>
      <c r="N69" s="237"/>
    </row>
    <row r="70" spans="1:14" ht="16.5" thickBot="1" x14ac:dyDescent="0.3">
      <c r="A70" s="135" t="s">
        <v>109</v>
      </c>
      <c r="B70" s="136">
        <f>SUM(B7:B69)</f>
        <v>2000</v>
      </c>
      <c r="C70" s="136">
        <f t="shared" ref="C70:N70" si="3">SUM(C7:C69)</f>
        <v>0</v>
      </c>
      <c r="D70" s="136">
        <f t="shared" si="3"/>
        <v>0</v>
      </c>
      <c r="E70" s="136">
        <f t="shared" si="3"/>
        <v>0</v>
      </c>
      <c r="F70" s="136">
        <f t="shared" si="3"/>
        <v>2000</v>
      </c>
      <c r="G70" s="136">
        <f t="shared" si="3"/>
        <v>450</v>
      </c>
      <c r="H70" s="136">
        <f t="shared" si="3"/>
        <v>8002</v>
      </c>
      <c r="I70" s="136">
        <f t="shared" si="3"/>
        <v>0</v>
      </c>
      <c r="J70" s="137">
        <f t="shared" si="3"/>
        <v>0</v>
      </c>
      <c r="K70" s="136">
        <f t="shared" si="3"/>
        <v>0</v>
      </c>
      <c r="L70" s="136">
        <f t="shared" si="3"/>
        <v>0</v>
      </c>
      <c r="M70" s="136">
        <f t="shared" si="3"/>
        <v>0</v>
      </c>
      <c r="N70" s="138">
        <f t="shared" si="3"/>
        <v>0</v>
      </c>
    </row>
    <row r="71" spans="1:14" ht="22.9" customHeight="1" x14ac:dyDescent="0.25">
      <c r="A71" s="139"/>
      <c r="B71" s="140"/>
      <c r="C71" s="140"/>
      <c r="D71" s="140"/>
      <c r="E71" s="140"/>
      <c r="F71" s="140"/>
      <c r="G71" s="139"/>
      <c r="H71" s="139"/>
      <c r="I71" s="139"/>
      <c r="J71" s="139"/>
      <c r="K71" s="139"/>
      <c r="L71" s="139"/>
      <c r="M71" s="139"/>
      <c r="N71" s="139"/>
    </row>
    <row r="72" spans="1:14" ht="22.15" customHeight="1" x14ac:dyDescent="0.25">
      <c r="A72" s="141" t="s">
        <v>193</v>
      </c>
    </row>
  </sheetData>
  <mergeCells count="10">
    <mergeCell ref="K4:N4"/>
    <mergeCell ref="K5:L5"/>
    <mergeCell ref="M5:N5"/>
    <mergeCell ref="B1:J2"/>
    <mergeCell ref="A4:A6"/>
    <mergeCell ref="B4:F5"/>
    <mergeCell ref="G4:G6"/>
    <mergeCell ref="H4:H6"/>
    <mergeCell ref="I4:I6"/>
    <mergeCell ref="J4:J6"/>
  </mergeCells>
  <pageMargins left="0.78740157480314965" right="0" top="0.78740157480314965" bottom="0" header="0.31496062992125984" footer="0.31496062992125984"/>
  <pageSetup paperSize="9" scale="54" fitToHeight="2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P76"/>
  <sheetViews>
    <sheetView view="pageBreakPreview" topLeftCell="A62" zoomScale="98" zoomScaleNormal="60" zoomScaleSheetLayoutView="98" workbookViewId="0">
      <selection activeCell="A75" sqref="A75"/>
    </sheetView>
  </sheetViews>
  <sheetFormatPr defaultRowHeight="15" x14ac:dyDescent="0.25"/>
  <cols>
    <col min="1" max="1" width="30.42578125" customWidth="1"/>
    <col min="2" max="2" width="8.85546875" customWidth="1"/>
    <col min="3" max="3" width="10.28515625" customWidth="1"/>
    <col min="4" max="4" width="13" customWidth="1"/>
    <col min="5" max="5" width="10.7109375" customWidth="1"/>
    <col min="6" max="6" width="7.140625" customWidth="1"/>
    <col min="7" max="7" width="9" customWidth="1"/>
    <col min="8" max="8" width="7.140625" customWidth="1"/>
    <col min="9" max="9" width="7" customWidth="1"/>
    <col min="10" max="10" width="7.28515625" customWidth="1"/>
    <col min="13" max="13" width="9.7109375" customWidth="1"/>
    <col min="14" max="15" width="10.28515625" customWidth="1"/>
    <col min="222" max="222" width="34" customWidth="1"/>
    <col min="223" max="223" width="11.28515625" customWidth="1"/>
    <col min="224" max="224" width="11" customWidth="1"/>
    <col min="232" max="233" width="10.7109375" customWidth="1"/>
    <col min="235" max="235" width="11.5703125" customWidth="1"/>
    <col min="236" max="236" width="13.7109375" customWidth="1"/>
    <col min="237" max="240" width="9.28515625" customWidth="1"/>
    <col min="478" max="478" width="34" customWidth="1"/>
    <col min="479" max="479" width="11.28515625" customWidth="1"/>
    <col min="480" max="480" width="11" customWidth="1"/>
    <col min="488" max="489" width="10.7109375" customWidth="1"/>
    <col min="491" max="491" width="11.5703125" customWidth="1"/>
    <col min="492" max="492" width="13.7109375" customWidth="1"/>
    <col min="493" max="496" width="9.28515625" customWidth="1"/>
    <col min="734" max="734" width="34" customWidth="1"/>
    <col min="735" max="735" width="11.28515625" customWidth="1"/>
    <col min="736" max="736" width="11" customWidth="1"/>
    <col min="744" max="745" width="10.7109375" customWidth="1"/>
    <col min="747" max="747" width="11.5703125" customWidth="1"/>
    <col min="748" max="748" width="13.7109375" customWidth="1"/>
    <col min="749" max="752" width="9.28515625" customWidth="1"/>
    <col min="990" max="990" width="34" customWidth="1"/>
    <col min="991" max="991" width="11.28515625" customWidth="1"/>
    <col min="992" max="992" width="11" customWidth="1"/>
    <col min="1000" max="1001" width="10.7109375" customWidth="1"/>
    <col min="1003" max="1003" width="11.5703125" customWidth="1"/>
    <col min="1004" max="1004" width="13.7109375" customWidth="1"/>
    <col min="1005" max="1008" width="9.28515625" customWidth="1"/>
    <col min="1246" max="1246" width="34" customWidth="1"/>
    <col min="1247" max="1247" width="11.28515625" customWidth="1"/>
    <col min="1248" max="1248" width="11" customWidth="1"/>
    <col min="1256" max="1257" width="10.7109375" customWidth="1"/>
    <col min="1259" max="1259" width="11.5703125" customWidth="1"/>
    <col min="1260" max="1260" width="13.7109375" customWidth="1"/>
    <col min="1261" max="1264" width="9.28515625" customWidth="1"/>
    <col min="1502" max="1502" width="34" customWidth="1"/>
    <col min="1503" max="1503" width="11.28515625" customWidth="1"/>
    <col min="1504" max="1504" width="11" customWidth="1"/>
    <col min="1512" max="1513" width="10.7109375" customWidth="1"/>
    <col min="1515" max="1515" width="11.5703125" customWidth="1"/>
    <col min="1516" max="1516" width="13.7109375" customWidth="1"/>
    <col min="1517" max="1520" width="9.28515625" customWidth="1"/>
    <col min="1758" max="1758" width="34" customWidth="1"/>
    <col min="1759" max="1759" width="11.28515625" customWidth="1"/>
    <col min="1760" max="1760" width="11" customWidth="1"/>
    <col min="1768" max="1769" width="10.7109375" customWidth="1"/>
    <col min="1771" max="1771" width="11.5703125" customWidth="1"/>
    <col min="1772" max="1772" width="13.7109375" customWidth="1"/>
    <col min="1773" max="1776" width="9.28515625" customWidth="1"/>
    <col min="2014" max="2014" width="34" customWidth="1"/>
    <col min="2015" max="2015" width="11.28515625" customWidth="1"/>
    <col min="2016" max="2016" width="11" customWidth="1"/>
    <col min="2024" max="2025" width="10.7109375" customWidth="1"/>
    <col min="2027" max="2027" width="11.5703125" customWidth="1"/>
    <col min="2028" max="2028" width="13.7109375" customWidth="1"/>
    <col min="2029" max="2032" width="9.28515625" customWidth="1"/>
    <col min="2270" max="2270" width="34" customWidth="1"/>
    <col min="2271" max="2271" width="11.28515625" customWidth="1"/>
    <col min="2272" max="2272" width="11" customWidth="1"/>
    <col min="2280" max="2281" width="10.7109375" customWidth="1"/>
    <col min="2283" max="2283" width="11.5703125" customWidth="1"/>
    <col min="2284" max="2284" width="13.7109375" customWidth="1"/>
    <col min="2285" max="2288" width="9.28515625" customWidth="1"/>
    <col min="2526" max="2526" width="34" customWidth="1"/>
    <col min="2527" max="2527" width="11.28515625" customWidth="1"/>
    <col min="2528" max="2528" width="11" customWidth="1"/>
    <col min="2536" max="2537" width="10.7109375" customWidth="1"/>
    <col min="2539" max="2539" width="11.5703125" customWidth="1"/>
    <col min="2540" max="2540" width="13.7109375" customWidth="1"/>
    <col min="2541" max="2544" width="9.28515625" customWidth="1"/>
    <col min="2782" max="2782" width="34" customWidth="1"/>
    <col min="2783" max="2783" width="11.28515625" customWidth="1"/>
    <col min="2784" max="2784" width="11" customWidth="1"/>
    <col min="2792" max="2793" width="10.7109375" customWidth="1"/>
    <col min="2795" max="2795" width="11.5703125" customWidth="1"/>
    <col min="2796" max="2796" width="13.7109375" customWidth="1"/>
    <col min="2797" max="2800" width="9.28515625" customWidth="1"/>
    <col min="3038" max="3038" width="34" customWidth="1"/>
    <col min="3039" max="3039" width="11.28515625" customWidth="1"/>
    <col min="3040" max="3040" width="11" customWidth="1"/>
    <col min="3048" max="3049" width="10.7109375" customWidth="1"/>
    <col min="3051" max="3051" width="11.5703125" customWidth="1"/>
    <col min="3052" max="3052" width="13.7109375" customWidth="1"/>
    <col min="3053" max="3056" width="9.28515625" customWidth="1"/>
    <col min="3294" max="3294" width="34" customWidth="1"/>
    <col min="3295" max="3295" width="11.28515625" customWidth="1"/>
    <col min="3296" max="3296" width="11" customWidth="1"/>
    <col min="3304" max="3305" width="10.7109375" customWidth="1"/>
    <col min="3307" max="3307" width="11.5703125" customWidth="1"/>
    <col min="3308" max="3308" width="13.7109375" customWidth="1"/>
    <col min="3309" max="3312" width="9.28515625" customWidth="1"/>
    <col min="3550" max="3550" width="34" customWidth="1"/>
    <col min="3551" max="3551" width="11.28515625" customWidth="1"/>
    <col min="3552" max="3552" width="11" customWidth="1"/>
    <col min="3560" max="3561" width="10.7109375" customWidth="1"/>
    <col min="3563" max="3563" width="11.5703125" customWidth="1"/>
    <col min="3564" max="3564" width="13.7109375" customWidth="1"/>
    <col min="3565" max="3568" width="9.28515625" customWidth="1"/>
    <col min="3806" max="3806" width="34" customWidth="1"/>
    <col min="3807" max="3807" width="11.28515625" customWidth="1"/>
    <col min="3808" max="3808" width="11" customWidth="1"/>
    <col min="3816" max="3817" width="10.7109375" customWidth="1"/>
    <col min="3819" max="3819" width="11.5703125" customWidth="1"/>
    <col min="3820" max="3820" width="13.7109375" customWidth="1"/>
    <col min="3821" max="3824" width="9.28515625" customWidth="1"/>
    <col min="4062" max="4062" width="34" customWidth="1"/>
    <col min="4063" max="4063" width="11.28515625" customWidth="1"/>
    <col min="4064" max="4064" width="11" customWidth="1"/>
    <col min="4072" max="4073" width="10.7109375" customWidth="1"/>
    <col min="4075" max="4075" width="11.5703125" customWidth="1"/>
    <col min="4076" max="4076" width="13.7109375" customWidth="1"/>
    <col min="4077" max="4080" width="9.28515625" customWidth="1"/>
    <col min="4318" max="4318" width="34" customWidth="1"/>
    <col min="4319" max="4319" width="11.28515625" customWidth="1"/>
    <col min="4320" max="4320" width="11" customWidth="1"/>
    <col min="4328" max="4329" width="10.7109375" customWidth="1"/>
    <col min="4331" max="4331" width="11.5703125" customWidth="1"/>
    <col min="4332" max="4332" width="13.7109375" customWidth="1"/>
    <col min="4333" max="4336" width="9.28515625" customWidth="1"/>
    <col min="4574" max="4574" width="34" customWidth="1"/>
    <col min="4575" max="4575" width="11.28515625" customWidth="1"/>
    <col min="4576" max="4576" width="11" customWidth="1"/>
    <col min="4584" max="4585" width="10.7109375" customWidth="1"/>
    <col min="4587" max="4587" width="11.5703125" customWidth="1"/>
    <col min="4588" max="4588" width="13.7109375" customWidth="1"/>
    <col min="4589" max="4592" width="9.28515625" customWidth="1"/>
    <col min="4830" max="4830" width="34" customWidth="1"/>
    <col min="4831" max="4831" width="11.28515625" customWidth="1"/>
    <col min="4832" max="4832" width="11" customWidth="1"/>
    <col min="4840" max="4841" width="10.7109375" customWidth="1"/>
    <col min="4843" max="4843" width="11.5703125" customWidth="1"/>
    <col min="4844" max="4844" width="13.7109375" customWidth="1"/>
    <col min="4845" max="4848" width="9.28515625" customWidth="1"/>
    <col min="5086" max="5086" width="34" customWidth="1"/>
    <col min="5087" max="5087" width="11.28515625" customWidth="1"/>
    <col min="5088" max="5088" width="11" customWidth="1"/>
    <col min="5096" max="5097" width="10.7109375" customWidth="1"/>
    <col min="5099" max="5099" width="11.5703125" customWidth="1"/>
    <col min="5100" max="5100" width="13.7109375" customWidth="1"/>
    <col min="5101" max="5104" width="9.28515625" customWidth="1"/>
    <col min="5342" max="5342" width="34" customWidth="1"/>
    <col min="5343" max="5343" width="11.28515625" customWidth="1"/>
    <col min="5344" max="5344" width="11" customWidth="1"/>
    <col min="5352" max="5353" width="10.7109375" customWidth="1"/>
    <col min="5355" max="5355" width="11.5703125" customWidth="1"/>
    <col min="5356" max="5356" width="13.7109375" customWidth="1"/>
    <col min="5357" max="5360" width="9.28515625" customWidth="1"/>
    <col min="5598" max="5598" width="34" customWidth="1"/>
    <col min="5599" max="5599" width="11.28515625" customWidth="1"/>
    <col min="5600" max="5600" width="11" customWidth="1"/>
    <col min="5608" max="5609" width="10.7109375" customWidth="1"/>
    <col min="5611" max="5611" width="11.5703125" customWidth="1"/>
    <col min="5612" max="5612" width="13.7109375" customWidth="1"/>
    <col min="5613" max="5616" width="9.28515625" customWidth="1"/>
    <col min="5854" max="5854" width="34" customWidth="1"/>
    <col min="5855" max="5855" width="11.28515625" customWidth="1"/>
    <col min="5856" max="5856" width="11" customWidth="1"/>
    <col min="5864" max="5865" width="10.7109375" customWidth="1"/>
    <col min="5867" max="5867" width="11.5703125" customWidth="1"/>
    <col min="5868" max="5868" width="13.7109375" customWidth="1"/>
    <col min="5869" max="5872" width="9.28515625" customWidth="1"/>
    <col min="6110" max="6110" width="34" customWidth="1"/>
    <col min="6111" max="6111" width="11.28515625" customWidth="1"/>
    <col min="6112" max="6112" width="11" customWidth="1"/>
    <col min="6120" max="6121" width="10.7109375" customWidth="1"/>
    <col min="6123" max="6123" width="11.5703125" customWidth="1"/>
    <col min="6124" max="6124" width="13.7109375" customWidth="1"/>
    <col min="6125" max="6128" width="9.28515625" customWidth="1"/>
    <col min="6366" max="6366" width="34" customWidth="1"/>
    <col min="6367" max="6367" width="11.28515625" customWidth="1"/>
    <col min="6368" max="6368" width="11" customWidth="1"/>
    <col min="6376" max="6377" width="10.7109375" customWidth="1"/>
    <col min="6379" max="6379" width="11.5703125" customWidth="1"/>
    <col min="6380" max="6380" width="13.7109375" customWidth="1"/>
    <col min="6381" max="6384" width="9.28515625" customWidth="1"/>
    <col min="6622" max="6622" width="34" customWidth="1"/>
    <col min="6623" max="6623" width="11.28515625" customWidth="1"/>
    <col min="6624" max="6624" width="11" customWidth="1"/>
    <col min="6632" max="6633" width="10.7109375" customWidth="1"/>
    <col min="6635" max="6635" width="11.5703125" customWidth="1"/>
    <col min="6636" max="6636" width="13.7109375" customWidth="1"/>
    <col min="6637" max="6640" width="9.28515625" customWidth="1"/>
    <col min="6878" max="6878" width="34" customWidth="1"/>
    <col min="6879" max="6879" width="11.28515625" customWidth="1"/>
    <col min="6880" max="6880" width="11" customWidth="1"/>
    <col min="6888" max="6889" width="10.7109375" customWidth="1"/>
    <col min="6891" max="6891" width="11.5703125" customWidth="1"/>
    <col min="6892" max="6892" width="13.7109375" customWidth="1"/>
    <col min="6893" max="6896" width="9.28515625" customWidth="1"/>
    <col min="7134" max="7134" width="34" customWidth="1"/>
    <col min="7135" max="7135" width="11.28515625" customWidth="1"/>
    <col min="7136" max="7136" width="11" customWidth="1"/>
    <col min="7144" max="7145" width="10.7109375" customWidth="1"/>
    <col min="7147" max="7147" width="11.5703125" customWidth="1"/>
    <col min="7148" max="7148" width="13.7109375" customWidth="1"/>
    <col min="7149" max="7152" width="9.28515625" customWidth="1"/>
    <col min="7390" max="7390" width="34" customWidth="1"/>
    <col min="7391" max="7391" width="11.28515625" customWidth="1"/>
    <col min="7392" max="7392" width="11" customWidth="1"/>
    <col min="7400" max="7401" width="10.7109375" customWidth="1"/>
    <col min="7403" max="7403" width="11.5703125" customWidth="1"/>
    <col min="7404" max="7404" width="13.7109375" customWidth="1"/>
    <col min="7405" max="7408" width="9.28515625" customWidth="1"/>
    <col min="7646" max="7646" width="34" customWidth="1"/>
    <col min="7647" max="7647" width="11.28515625" customWidth="1"/>
    <col min="7648" max="7648" width="11" customWidth="1"/>
    <col min="7656" max="7657" width="10.7109375" customWidth="1"/>
    <col min="7659" max="7659" width="11.5703125" customWidth="1"/>
    <col min="7660" max="7660" width="13.7109375" customWidth="1"/>
    <col min="7661" max="7664" width="9.28515625" customWidth="1"/>
    <col min="7902" max="7902" width="34" customWidth="1"/>
    <col min="7903" max="7903" width="11.28515625" customWidth="1"/>
    <col min="7904" max="7904" width="11" customWidth="1"/>
    <col min="7912" max="7913" width="10.7109375" customWidth="1"/>
    <col min="7915" max="7915" width="11.5703125" customWidth="1"/>
    <col min="7916" max="7916" width="13.7109375" customWidth="1"/>
    <col min="7917" max="7920" width="9.28515625" customWidth="1"/>
    <col min="8158" max="8158" width="34" customWidth="1"/>
    <col min="8159" max="8159" width="11.28515625" customWidth="1"/>
    <col min="8160" max="8160" width="11" customWidth="1"/>
    <col min="8168" max="8169" width="10.7109375" customWidth="1"/>
    <col min="8171" max="8171" width="11.5703125" customWidth="1"/>
    <col min="8172" max="8172" width="13.7109375" customWidth="1"/>
    <col min="8173" max="8176" width="9.28515625" customWidth="1"/>
    <col min="8414" max="8414" width="34" customWidth="1"/>
    <col min="8415" max="8415" width="11.28515625" customWidth="1"/>
    <col min="8416" max="8416" width="11" customWidth="1"/>
    <col min="8424" max="8425" width="10.7109375" customWidth="1"/>
    <col min="8427" max="8427" width="11.5703125" customWidth="1"/>
    <col min="8428" max="8428" width="13.7109375" customWidth="1"/>
    <col min="8429" max="8432" width="9.28515625" customWidth="1"/>
    <col min="8670" max="8670" width="34" customWidth="1"/>
    <col min="8671" max="8671" width="11.28515625" customWidth="1"/>
    <col min="8672" max="8672" width="11" customWidth="1"/>
    <col min="8680" max="8681" width="10.7109375" customWidth="1"/>
    <col min="8683" max="8683" width="11.5703125" customWidth="1"/>
    <col min="8684" max="8684" width="13.7109375" customWidth="1"/>
    <col min="8685" max="8688" width="9.28515625" customWidth="1"/>
    <col min="8926" max="8926" width="34" customWidth="1"/>
    <col min="8927" max="8927" width="11.28515625" customWidth="1"/>
    <col min="8928" max="8928" width="11" customWidth="1"/>
    <col min="8936" max="8937" width="10.7109375" customWidth="1"/>
    <col min="8939" max="8939" width="11.5703125" customWidth="1"/>
    <col min="8940" max="8940" width="13.7109375" customWidth="1"/>
    <col min="8941" max="8944" width="9.28515625" customWidth="1"/>
    <col min="9182" max="9182" width="34" customWidth="1"/>
    <col min="9183" max="9183" width="11.28515625" customWidth="1"/>
    <col min="9184" max="9184" width="11" customWidth="1"/>
    <col min="9192" max="9193" width="10.7109375" customWidth="1"/>
    <col min="9195" max="9195" width="11.5703125" customWidth="1"/>
    <col min="9196" max="9196" width="13.7109375" customWidth="1"/>
    <col min="9197" max="9200" width="9.28515625" customWidth="1"/>
    <col min="9438" max="9438" width="34" customWidth="1"/>
    <col min="9439" max="9439" width="11.28515625" customWidth="1"/>
    <col min="9440" max="9440" width="11" customWidth="1"/>
    <col min="9448" max="9449" width="10.7109375" customWidth="1"/>
    <col min="9451" max="9451" width="11.5703125" customWidth="1"/>
    <col min="9452" max="9452" width="13.7109375" customWidth="1"/>
    <col min="9453" max="9456" width="9.28515625" customWidth="1"/>
    <col min="9694" max="9694" width="34" customWidth="1"/>
    <col min="9695" max="9695" width="11.28515625" customWidth="1"/>
    <col min="9696" max="9696" width="11" customWidth="1"/>
    <col min="9704" max="9705" width="10.7109375" customWidth="1"/>
    <col min="9707" max="9707" width="11.5703125" customWidth="1"/>
    <col min="9708" max="9708" width="13.7109375" customWidth="1"/>
    <col min="9709" max="9712" width="9.28515625" customWidth="1"/>
    <col min="9950" max="9950" width="34" customWidth="1"/>
    <col min="9951" max="9951" width="11.28515625" customWidth="1"/>
    <col min="9952" max="9952" width="11" customWidth="1"/>
    <col min="9960" max="9961" width="10.7109375" customWidth="1"/>
    <col min="9963" max="9963" width="11.5703125" customWidth="1"/>
    <col min="9964" max="9964" width="13.7109375" customWidth="1"/>
    <col min="9965" max="9968" width="9.28515625" customWidth="1"/>
    <col min="10206" max="10206" width="34" customWidth="1"/>
    <col min="10207" max="10207" width="11.28515625" customWidth="1"/>
    <col min="10208" max="10208" width="11" customWidth="1"/>
    <col min="10216" max="10217" width="10.7109375" customWidth="1"/>
    <col min="10219" max="10219" width="11.5703125" customWidth="1"/>
    <col min="10220" max="10220" width="13.7109375" customWidth="1"/>
    <col min="10221" max="10224" width="9.28515625" customWidth="1"/>
    <col min="10462" max="10462" width="34" customWidth="1"/>
    <col min="10463" max="10463" width="11.28515625" customWidth="1"/>
    <col min="10464" max="10464" width="11" customWidth="1"/>
    <col min="10472" max="10473" width="10.7109375" customWidth="1"/>
    <col min="10475" max="10475" width="11.5703125" customWidth="1"/>
    <col min="10476" max="10476" width="13.7109375" customWidth="1"/>
    <col min="10477" max="10480" width="9.28515625" customWidth="1"/>
    <col min="10718" max="10718" width="34" customWidth="1"/>
    <col min="10719" max="10719" width="11.28515625" customWidth="1"/>
    <col min="10720" max="10720" width="11" customWidth="1"/>
    <col min="10728" max="10729" width="10.7109375" customWidth="1"/>
    <col min="10731" max="10731" width="11.5703125" customWidth="1"/>
    <col min="10732" max="10732" width="13.7109375" customWidth="1"/>
    <col min="10733" max="10736" width="9.28515625" customWidth="1"/>
    <col min="10974" max="10974" width="34" customWidth="1"/>
    <col min="10975" max="10975" width="11.28515625" customWidth="1"/>
    <col min="10976" max="10976" width="11" customWidth="1"/>
    <col min="10984" max="10985" width="10.7109375" customWidth="1"/>
    <col min="10987" max="10987" width="11.5703125" customWidth="1"/>
    <col min="10988" max="10988" width="13.7109375" customWidth="1"/>
    <col min="10989" max="10992" width="9.28515625" customWidth="1"/>
    <col min="11230" max="11230" width="34" customWidth="1"/>
    <col min="11231" max="11231" width="11.28515625" customWidth="1"/>
    <col min="11232" max="11232" width="11" customWidth="1"/>
    <col min="11240" max="11241" width="10.7109375" customWidth="1"/>
    <col min="11243" max="11243" width="11.5703125" customWidth="1"/>
    <col min="11244" max="11244" width="13.7109375" customWidth="1"/>
    <col min="11245" max="11248" width="9.28515625" customWidth="1"/>
    <col min="11486" max="11486" width="34" customWidth="1"/>
    <col min="11487" max="11487" width="11.28515625" customWidth="1"/>
    <col min="11488" max="11488" width="11" customWidth="1"/>
    <col min="11496" max="11497" width="10.7109375" customWidth="1"/>
    <col min="11499" max="11499" width="11.5703125" customWidth="1"/>
    <col min="11500" max="11500" width="13.7109375" customWidth="1"/>
    <col min="11501" max="11504" width="9.28515625" customWidth="1"/>
    <col min="11742" max="11742" width="34" customWidth="1"/>
    <col min="11743" max="11743" width="11.28515625" customWidth="1"/>
    <col min="11744" max="11744" width="11" customWidth="1"/>
    <col min="11752" max="11753" width="10.7109375" customWidth="1"/>
    <col min="11755" max="11755" width="11.5703125" customWidth="1"/>
    <col min="11756" max="11756" width="13.7109375" customWidth="1"/>
    <col min="11757" max="11760" width="9.28515625" customWidth="1"/>
    <col min="11998" max="11998" width="34" customWidth="1"/>
    <col min="11999" max="11999" width="11.28515625" customWidth="1"/>
    <col min="12000" max="12000" width="11" customWidth="1"/>
    <col min="12008" max="12009" width="10.7109375" customWidth="1"/>
    <col min="12011" max="12011" width="11.5703125" customWidth="1"/>
    <col min="12012" max="12012" width="13.7109375" customWidth="1"/>
    <col min="12013" max="12016" width="9.28515625" customWidth="1"/>
    <col min="12254" max="12254" width="34" customWidth="1"/>
    <col min="12255" max="12255" width="11.28515625" customWidth="1"/>
    <col min="12256" max="12256" width="11" customWidth="1"/>
    <col min="12264" max="12265" width="10.7109375" customWidth="1"/>
    <col min="12267" max="12267" width="11.5703125" customWidth="1"/>
    <col min="12268" max="12268" width="13.7109375" customWidth="1"/>
    <col min="12269" max="12272" width="9.28515625" customWidth="1"/>
    <col min="12510" max="12510" width="34" customWidth="1"/>
    <col min="12511" max="12511" width="11.28515625" customWidth="1"/>
    <col min="12512" max="12512" width="11" customWidth="1"/>
    <col min="12520" max="12521" width="10.7109375" customWidth="1"/>
    <col min="12523" max="12523" width="11.5703125" customWidth="1"/>
    <col min="12524" max="12524" width="13.7109375" customWidth="1"/>
    <col min="12525" max="12528" width="9.28515625" customWidth="1"/>
    <col min="12766" max="12766" width="34" customWidth="1"/>
    <col min="12767" max="12767" width="11.28515625" customWidth="1"/>
    <col min="12768" max="12768" width="11" customWidth="1"/>
    <col min="12776" max="12777" width="10.7109375" customWidth="1"/>
    <col min="12779" max="12779" width="11.5703125" customWidth="1"/>
    <col min="12780" max="12780" width="13.7109375" customWidth="1"/>
    <col min="12781" max="12784" width="9.28515625" customWidth="1"/>
    <col min="13022" max="13022" width="34" customWidth="1"/>
    <col min="13023" max="13023" width="11.28515625" customWidth="1"/>
    <col min="13024" max="13024" width="11" customWidth="1"/>
    <col min="13032" max="13033" width="10.7109375" customWidth="1"/>
    <col min="13035" max="13035" width="11.5703125" customWidth="1"/>
    <col min="13036" max="13036" width="13.7109375" customWidth="1"/>
    <col min="13037" max="13040" width="9.28515625" customWidth="1"/>
    <col min="13278" max="13278" width="34" customWidth="1"/>
    <col min="13279" max="13279" width="11.28515625" customWidth="1"/>
    <col min="13280" max="13280" width="11" customWidth="1"/>
    <col min="13288" max="13289" width="10.7109375" customWidth="1"/>
    <col min="13291" max="13291" width="11.5703125" customWidth="1"/>
    <col min="13292" max="13292" width="13.7109375" customWidth="1"/>
    <col min="13293" max="13296" width="9.28515625" customWidth="1"/>
    <col min="13534" max="13534" width="34" customWidth="1"/>
    <col min="13535" max="13535" width="11.28515625" customWidth="1"/>
    <col min="13536" max="13536" width="11" customWidth="1"/>
    <col min="13544" max="13545" width="10.7109375" customWidth="1"/>
    <col min="13547" max="13547" width="11.5703125" customWidth="1"/>
    <col min="13548" max="13548" width="13.7109375" customWidth="1"/>
    <col min="13549" max="13552" width="9.28515625" customWidth="1"/>
    <col min="13790" max="13790" width="34" customWidth="1"/>
    <col min="13791" max="13791" width="11.28515625" customWidth="1"/>
    <col min="13792" max="13792" width="11" customWidth="1"/>
    <col min="13800" max="13801" width="10.7109375" customWidth="1"/>
    <col min="13803" max="13803" width="11.5703125" customWidth="1"/>
    <col min="13804" max="13804" width="13.7109375" customWidth="1"/>
    <col min="13805" max="13808" width="9.28515625" customWidth="1"/>
    <col min="14046" max="14046" width="34" customWidth="1"/>
    <col min="14047" max="14047" width="11.28515625" customWidth="1"/>
    <col min="14048" max="14048" width="11" customWidth="1"/>
    <col min="14056" max="14057" width="10.7109375" customWidth="1"/>
    <col min="14059" max="14059" width="11.5703125" customWidth="1"/>
    <col min="14060" max="14060" width="13.7109375" customWidth="1"/>
    <col min="14061" max="14064" width="9.28515625" customWidth="1"/>
    <col min="14302" max="14302" width="34" customWidth="1"/>
    <col min="14303" max="14303" width="11.28515625" customWidth="1"/>
    <col min="14304" max="14304" width="11" customWidth="1"/>
    <col min="14312" max="14313" width="10.7109375" customWidth="1"/>
    <col min="14315" max="14315" width="11.5703125" customWidth="1"/>
    <col min="14316" max="14316" width="13.7109375" customWidth="1"/>
    <col min="14317" max="14320" width="9.28515625" customWidth="1"/>
    <col min="14558" max="14558" width="34" customWidth="1"/>
    <col min="14559" max="14559" width="11.28515625" customWidth="1"/>
    <col min="14560" max="14560" width="11" customWidth="1"/>
    <col min="14568" max="14569" width="10.7109375" customWidth="1"/>
    <col min="14571" max="14571" width="11.5703125" customWidth="1"/>
    <col min="14572" max="14572" width="13.7109375" customWidth="1"/>
    <col min="14573" max="14576" width="9.28515625" customWidth="1"/>
    <col min="14814" max="14814" width="34" customWidth="1"/>
    <col min="14815" max="14815" width="11.28515625" customWidth="1"/>
    <col min="14816" max="14816" width="11" customWidth="1"/>
    <col min="14824" max="14825" width="10.7109375" customWidth="1"/>
    <col min="14827" max="14827" width="11.5703125" customWidth="1"/>
    <col min="14828" max="14828" width="13.7109375" customWidth="1"/>
    <col min="14829" max="14832" width="9.28515625" customWidth="1"/>
    <col min="15070" max="15070" width="34" customWidth="1"/>
    <col min="15071" max="15071" width="11.28515625" customWidth="1"/>
    <col min="15072" max="15072" width="11" customWidth="1"/>
    <col min="15080" max="15081" width="10.7109375" customWidth="1"/>
    <col min="15083" max="15083" width="11.5703125" customWidth="1"/>
    <col min="15084" max="15084" width="13.7109375" customWidth="1"/>
    <col min="15085" max="15088" width="9.28515625" customWidth="1"/>
    <col min="15326" max="15326" width="34" customWidth="1"/>
    <col min="15327" max="15327" width="11.28515625" customWidth="1"/>
    <col min="15328" max="15328" width="11" customWidth="1"/>
    <col min="15336" max="15337" width="10.7109375" customWidth="1"/>
    <col min="15339" max="15339" width="11.5703125" customWidth="1"/>
    <col min="15340" max="15340" width="13.7109375" customWidth="1"/>
    <col min="15341" max="15344" width="9.28515625" customWidth="1"/>
    <col min="15582" max="15582" width="34" customWidth="1"/>
    <col min="15583" max="15583" width="11.28515625" customWidth="1"/>
    <col min="15584" max="15584" width="11" customWidth="1"/>
    <col min="15592" max="15593" width="10.7109375" customWidth="1"/>
    <col min="15595" max="15595" width="11.5703125" customWidth="1"/>
    <col min="15596" max="15596" width="13.7109375" customWidth="1"/>
    <col min="15597" max="15600" width="9.28515625" customWidth="1"/>
    <col min="15838" max="15838" width="34" customWidth="1"/>
    <col min="15839" max="15839" width="11.28515625" customWidth="1"/>
    <col min="15840" max="15840" width="11" customWidth="1"/>
    <col min="15848" max="15849" width="10.7109375" customWidth="1"/>
    <col min="15851" max="15851" width="11.5703125" customWidth="1"/>
    <col min="15852" max="15852" width="13.7109375" customWidth="1"/>
    <col min="15853" max="15856" width="9.28515625" customWidth="1"/>
    <col min="16094" max="16094" width="34" customWidth="1"/>
    <col min="16095" max="16095" width="11.28515625" customWidth="1"/>
    <col min="16096" max="16096" width="11" customWidth="1"/>
    <col min="16104" max="16105" width="10.7109375" customWidth="1"/>
    <col min="16107" max="16107" width="11.5703125" customWidth="1"/>
    <col min="16108" max="16108" width="13.7109375" customWidth="1"/>
    <col min="16109" max="16112" width="9.28515625" customWidth="1"/>
  </cols>
  <sheetData>
    <row r="1" spans="1:16" ht="44.45" customHeight="1" x14ac:dyDescent="0.25"/>
    <row r="2" spans="1:16" ht="46.9" customHeight="1" x14ac:dyDescent="0.25">
      <c r="B2" s="411" t="s">
        <v>331</v>
      </c>
      <c r="C2" s="411"/>
      <c r="D2" s="411"/>
      <c r="E2" s="411"/>
      <c r="F2" s="411"/>
      <c r="G2" s="411"/>
      <c r="H2" s="411"/>
      <c r="I2" s="411"/>
      <c r="J2" s="411"/>
      <c r="K2" s="411"/>
      <c r="L2" s="411"/>
      <c r="M2" s="411"/>
      <c r="N2" s="411"/>
      <c r="O2" s="411"/>
    </row>
    <row r="3" spans="1:16" ht="21" customHeight="1" x14ac:dyDescent="0.25">
      <c r="B3" s="412" t="s">
        <v>332</v>
      </c>
      <c r="C3" s="412"/>
      <c r="D3" s="412"/>
      <c r="E3" s="412"/>
      <c r="F3" s="412"/>
      <c r="G3" s="412"/>
      <c r="H3" s="412"/>
      <c r="I3" s="412"/>
      <c r="J3" s="412"/>
      <c r="K3" s="412"/>
      <c r="L3" s="412"/>
      <c r="M3" s="412"/>
      <c r="N3" s="412"/>
      <c r="O3" s="412"/>
    </row>
    <row r="4" spans="1:16" ht="10.9" customHeight="1" thickBot="1" x14ac:dyDescent="0.3">
      <c r="B4" s="292"/>
      <c r="C4" s="292"/>
      <c r="D4" s="292"/>
      <c r="E4" s="292"/>
      <c r="F4" s="292"/>
      <c r="G4" s="292"/>
      <c r="H4" s="292"/>
      <c r="I4" s="292"/>
      <c r="J4" s="292"/>
      <c r="K4" s="292"/>
      <c r="L4" s="292"/>
      <c r="M4" s="292"/>
      <c r="N4" s="292"/>
      <c r="O4" s="292"/>
    </row>
    <row r="5" spans="1:16" ht="15.6" customHeight="1" x14ac:dyDescent="0.25">
      <c r="A5" s="413" t="s">
        <v>333</v>
      </c>
      <c r="B5" s="416" t="s">
        <v>334</v>
      </c>
      <c r="C5" s="417"/>
      <c r="D5" s="420" t="s">
        <v>335</v>
      </c>
      <c r="E5" s="421"/>
      <c r="F5" s="421"/>
      <c r="G5" s="422"/>
      <c r="H5" s="417" t="s">
        <v>336</v>
      </c>
      <c r="I5" s="417"/>
      <c r="J5" s="417"/>
      <c r="K5" s="417"/>
      <c r="L5" s="417"/>
      <c r="M5" s="417"/>
      <c r="N5" s="417"/>
      <c r="O5" s="417"/>
      <c r="P5" s="426"/>
    </row>
    <row r="6" spans="1:16" ht="28.9" customHeight="1" x14ac:dyDescent="0.25">
      <c r="A6" s="414"/>
      <c r="B6" s="418"/>
      <c r="C6" s="419"/>
      <c r="D6" s="423"/>
      <c r="E6" s="424"/>
      <c r="F6" s="424"/>
      <c r="G6" s="425"/>
      <c r="H6" s="419"/>
      <c r="I6" s="419"/>
      <c r="J6" s="419"/>
      <c r="K6" s="419"/>
      <c r="L6" s="419"/>
      <c r="M6" s="419"/>
      <c r="N6" s="419"/>
      <c r="O6" s="419"/>
      <c r="P6" s="427"/>
    </row>
    <row r="7" spans="1:16" ht="16.149999999999999" hidden="1" customHeight="1" x14ac:dyDescent="0.25">
      <c r="A7" s="414"/>
      <c r="B7" s="418"/>
      <c r="C7" s="419"/>
      <c r="D7" s="423"/>
      <c r="E7" s="424"/>
      <c r="F7" s="424"/>
      <c r="G7" s="425"/>
      <c r="H7" s="419"/>
      <c r="I7" s="419"/>
      <c r="J7" s="419"/>
      <c r="K7" s="419"/>
      <c r="L7" s="419"/>
      <c r="M7" s="419"/>
      <c r="N7" s="419"/>
      <c r="O7" s="419"/>
      <c r="P7" s="427"/>
    </row>
    <row r="8" spans="1:16" ht="7.15" customHeight="1" x14ac:dyDescent="0.25">
      <c r="A8" s="414"/>
      <c r="B8" s="418"/>
      <c r="C8" s="419"/>
      <c r="D8" s="500"/>
      <c r="E8" s="501"/>
      <c r="F8" s="501"/>
      <c r="G8" s="502"/>
      <c r="H8" s="419"/>
      <c r="I8" s="419"/>
      <c r="J8" s="419"/>
      <c r="K8" s="419"/>
      <c r="L8" s="419"/>
      <c r="M8" s="419"/>
      <c r="N8" s="419"/>
      <c r="O8" s="419"/>
      <c r="P8" s="427"/>
    </row>
    <row r="9" spans="1:16" ht="46.15" customHeight="1" x14ac:dyDescent="0.25">
      <c r="A9" s="414"/>
      <c r="B9" s="428" t="s">
        <v>337</v>
      </c>
      <c r="C9" s="404" t="s">
        <v>338</v>
      </c>
      <c r="D9" s="404" t="s">
        <v>339</v>
      </c>
      <c r="E9" s="404" t="s">
        <v>340</v>
      </c>
      <c r="F9" s="404" t="s">
        <v>341</v>
      </c>
      <c r="G9" s="404" t="s">
        <v>128</v>
      </c>
      <c r="H9" s="404" t="s">
        <v>342</v>
      </c>
      <c r="I9" s="404" t="s">
        <v>343</v>
      </c>
      <c r="J9" s="404" t="s">
        <v>344</v>
      </c>
      <c r="K9" s="497" t="s">
        <v>345</v>
      </c>
      <c r="L9" s="498"/>
      <c r="M9" s="499"/>
      <c r="N9" s="404" t="s">
        <v>346</v>
      </c>
      <c r="O9" s="406" t="s">
        <v>347</v>
      </c>
      <c r="P9" s="408" t="s">
        <v>348</v>
      </c>
    </row>
    <row r="10" spans="1:16" ht="94.9" customHeight="1" thickBot="1" x14ac:dyDescent="0.3">
      <c r="A10" s="415"/>
      <c r="B10" s="429"/>
      <c r="C10" s="405"/>
      <c r="D10" s="405"/>
      <c r="E10" s="405"/>
      <c r="F10" s="405"/>
      <c r="G10" s="405"/>
      <c r="H10" s="405"/>
      <c r="I10" s="405"/>
      <c r="J10" s="405"/>
      <c r="K10" s="293" t="s">
        <v>16</v>
      </c>
      <c r="L10" s="293" t="s">
        <v>17</v>
      </c>
      <c r="M10" s="293" t="s">
        <v>15</v>
      </c>
      <c r="N10" s="405"/>
      <c r="O10" s="407"/>
      <c r="P10" s="409"/>
    </row>
    <row r="11" spans="1:16" ht="17.45" customHeight="1" x14ac:dyDescent="0.25">
      <c r="A11" s="294" t="s">
        <v>130</v>
      </c>
      <c r="B11" s="295"/>
      <c r="C11" s="296"/>
      <c r="D11" s="296"/>
      <c r="E11" s="296"/>
      <c r="F11" s="295"/>
      <c r="G11" s="295"/>
      <c r="H11" s="295"/>
      <c r="I11" s="296"/>
      <c r="J11" s="297"/>
      <c r="K11" s="297"/>
      <c r="L11" s="297"/>
      <c r="M11" s="297">
        <f>K11+L11</f>
        <v>0</v>
      </c>
      <c r="N11" s="297"/>
      <c r="O11" s="297"/>
      <c r="P11" s="298"/>
    </row>
    <row r="12" spans="1:16" ht="15.75" x14ac:dyDescent="0.25">
      <c r="A12" s="299" t="s">
        <v>131</v>
      </c>
      <c r="B12" s="300"/>
      <c r="C12" s="301"/>
      <c r="D12" s="301"/>
      <c r="E12" s="301"/>
      <c r="F12" s="300"/>
      <c r="G12" s="300"/>
      <c r="H12" s="300"/>
      <c r="I12" s="301"/>
      <c r="J12" s="302"/>
      <c r="K12" s="302"/>
      <c r="L12" s="302"/>
      <c r="M12" s="302">
        <f t="shared" ref="M12:M73" si="0">K12+L12</f>
        <v>0</v>
      </c>
      <c r="N12" s="302"/>
      <c r="O12" s="302"/>
      <c r="P12" s="303"/>
    </row>
    <row r="13" spans="1:16" ht="15.75" x14ac:dyDescent="0.25">
      <c r="A13" s="299" t="s">
        <v>132</v>
      </c>
      <c r="B13" s="300"/>
      <c r="C13" s="301"/>
      <c r="D13" s="301"/>
      <c r="E13" s="301"/>
      <c r="F13" s="300"/>
      <c r="G13" s="300"/>
      <c r="H13" s="300"/>
      <c r="I13" s="301"/>
      <c r="J13" s="302"/>
      <c r="K13" s="302"/>
      <c r="L13" s="302"/>
      <c r="M13" s="302">
        <f t="shared" si="0"/>
        <v>0</v>
      </c>
      <c r="N13" s="302"/>
      <c r="O13" s="302"/>
      <c r="P13" s="303"/>
    </row>
    <row r="14" spans="1:16" ht="15.75" x14ac:dyDescent="0.25">
      <c r="A14" s="299" t="s">
        <v>133</v>
      </c>
      <c r="B14" s="300"/>
      <c r="C14" s="301"/>
      <c r="D14" s="301"/>
      <c r="E14" s="301"/>
      <c r="F14" s="300"/>
      <c r="G14" s="300"/>
      <c r="H14" s="300"/>
      <c r="I14" s="301"/>
      <c r="J14" s="302"/>
      <c r="K14" s="302"/>
      <c r="L14" s="302"/>
      <c r="M14" s="302">
        <f t="shared" si="0"/>
        <v>0</v>
      </c>
      <c r="N14" s="302"/>
      <c r="O14" s="302"/>
      <c r="P14" s="303"/>
    </row>
    <row r="15" spans="1:16" ht="15.75" x14ac:dyDescent="0.25">
      <c r="A15" s="299" t="s">
        <v>134</v>
      </c>
      <c r="B15" s="300"/>
      <c r="C15" s="301"/>
      <c r="D15" s="301"/>
      <c r="E15" s="301"/>
      <c r="F15" s="300"/>
      <c r="G15" s="300"/>
      <c r="H15" s="300"/>
      <c r="I15" s="301"/>
      <c r="J15" s="302"/>
      <c r="K15" s="302"/>
      <c r="L15" s="302"/>
      <c r="M15" s="302">
        <f t="shared" si="0"/>
        <v>0</v>
      </c>
      <c r="N15" s="302"/>
      <c r="O15" s="302"/>
      <c r="P15" s="303"/>
    </row>
    <row r="16" spans="1:16" ht="15.75" x14ac:dyDescent="0.25">
      <c r="A16" s="299" t="s">
        <v>135</v>
      </c>
      <c r="B16" s="300"/>
      <c r="C16" s="301"/>
      <c r="D16" s="301"/>
      <c r="E16" s="301"/>
      <c r="F16" s="300"/>
      <c r="G16" s="300"/>
      <c r="H16" s="300"/>
      <c r="I16" s="301"/>
      <c r="J16" s="302"/>
      <c r="K16" s="302"/>
      <c r="L16" s="302"/>
      <c r="M16" s="302">
        <f t="shared" si="0"/>
        <v>0</v>
      </c>
      <c r="N16" s="302"/>
      <c r="O16" s="302"/>
      <c r="P16" s="303"/>
    </row>
    <row r="17" spans="1:16" ht="19.899999999999999" customHeight="1" x14ac:dyDescent="0.25">
      <c r="A17" s="299" t="s">
        <v>136</v>
      </c>
      <c r="B17" s="300"/>
      <c r="C17" s="301"/>
      <c r="D17" s="301"/>
      <c r="E17" s="301"/>
      <c r="F17" s="300"/>
      <c r="G17" s="300"/>
      <c r="H17" s="300"/>
      <c r="I17" s="301"/>
      <c r="J17" s="302"/>
      <c r="K17" s="302"/>
      <c r="L17" s="302"/>
      <c r="M17" s="302">
        <f t="shared" si="0"/>
        <v>0</v>
      </c>
      <c r="N17" s="302"/>
      <c r="O17" s="302"/>
      <c r="P17" s="303"/>
    </row>
    <row r="18" spans="1:16" ht="31.9" customHeight="1" x14ac:dyDescent="0.25">
      <c r="A18" s="299" t="s">
        <v>137</v>
      </c>
      <c r="B18" s="300"/>
      <c r="C18" s="301"/>
      <c r="D18" s="301"/>
      <c r="E18" s="301"/>
      <c r="F18" s="300"/>
      <c r="G18" s="300"/>
      <c r="H18" s="300"/>
      <c r="I18" s="301"/>
      <c r="J18" s="302"/>
      <c r="K18" s="302"/>
      <c r="L18" s="302"/>
      <c r="M18" s="302">
        <f t="shared" si="0"/>
        <v>0</v>
      </c>
      <c r="N18" s="302"/>
      <c r="O18" s="302"/>
      <c r="P18" s="303"/>
    </row>
    <row r="19" spans="1:16" ht="15.75" x14ac:dyDescent="0.25">
      <c r="A19" s="299" t="s">
        <v>138</v>
      </c>
      <c r="B19" s="300"/>
      <c r="C19" s="301"/>
      <c r="D19" s="301"/>
      <c r="E19" s="301"/>
      <c r="F19" s="300"/>
      <c r="G19" s="300"/>
      <c r="H19" s="300"/>
      <c r="I19" s="301"/>
      <c r="J19" s="302"/>
      <c r="K19" s="302"/>
      <c r="L19" s="302"/>
      <c r="M19" s="302">
        <f t="shared" si="0"/>
        <v>0</v>
      </c>
      <c r="N19" s="302"/>
      <c r="O19" s="302"/>
      <c r="P19" s="303"/>
    </row>
    <row r="20" spans="1:16" ht="15.75" x14ac:dyDescent="0.25">
      <c r="A20" s="299" t="s">
        <v>139</v>
      </c>
      <c r="B20" s="300"/>
      <c r="C20" s="301"/>
      <c r="D20" s="301"/>
      <c r="E20" s="301"/>
      <c r="F20" s="300"/>
      <c r="G20" s="300"/>
      <c r="H20" s="300"/>
      <c r="I20" s="301"/>
      <c r="J20" s="302"/>
      <c r="K20" s="302"/>
      <c r="L20" s="302"/>
      <c r="M20" s="302">
        <f t="shared" si="0"/>
        <v>0</v>
      </c>
      <c r="N20" s="302"/>
      <c r="O20" s="302"/>
      <c r="P20" s="303"/>
    </row>
    <row r="21" spans="1:16" ht="16.149999999999999" customHeight="1" x14ac:dyDescent="0.25">
      <c r="A21" s="299" t="s">
        <v>140</v>
      </c>
      <c r="B21" s="300"/>
      <c r="C21" s="301"/>
      <c r="D21" s="301"/>
      <c r="E21" s="301"/>
      <c r="F21" s="300"/>
      <c r="G21" s="300"/>
      <c r="H21" s="300"/>
      <c r="I21" s="301"/>
      <c r="J21" s="302"/>
      <c r="K21" s="302"/>
      <c r="L21" s="302"/>
      <c r="M21" s="302">
        <f t="shared" si="0"/>
        <v>0</v>
      </c>
      <c r="N21" s="302"/>
      <c r="O21" s="302"/>
      <c r="P21" s="303"/>
    </row>
    <row r="22" spans="1:16" ht="16.149999999999999" customHeight="1" x14ac:dyDescent="0.25">
      <c r="A22" s="299" t="s">
        <v>141</v>
      </c>
      <c r="B22" s="300"/>
      <c r="C22" s="301"/>
      <c r="D22" s="301"/>
      <c r="E22" s="301"/>
      <c r="F22" s="300"/>
      <c r="G22" s="300"/>
      <c r="H22" s="300"/>
      <c r="I22" s="301"/>
      <c r="J22" s="302"/>
      <c r="K22" s="302"/>
      <c r="L22" s="302"/>
      <c r="M22" s="302">
        <f t="shared" si="0"/>
        <v>0</v>
      </c>
      <c r="N22" s="302"/>
      <c r="O22" s="302"/>
      <c r="P22" s="303"/>
    </row>
    <row r="23" spans="1:16" ht="19.149999999999999" customHeight="1" x14ac:dyDescent="0.25">
      <c r="A23" s="299" t="s">
        <v>142</v>
      </c>
      <c r="B23" s="300"/>
      <c r="C23" s="301"/>
      <c r="D23" s="301"/>
      <c r="E23" s="301"/>
      <c r="F23" s="300"/>
      <c r="G23" s="300"/>
      <c r="H23" s="300"/>
      <c r="I23" s="301"/>
      <c r="J23" s="302"/>
      <c r="K23" s="302"/>
      <c r="L23" s="302"/>
      <c r="M23" s="302">
        <f t="shared" si="0"/>
        <v>0</v>
      </c>
      <c r="N23" s="302"/>
      <c r="O23" s="302"/>
      <c r="P23" s="303"/>
    </row>
    <row r="24" spans="1:16" ht="15.75" x14ac:dyDescent="0.25">
      <c r="A24" s="299" t="s">
        <v>143</v>
      </c>
      <c r="B24" s="300"/>
      <c r="C24" s="301"/>
      <c r="D24" s="301"/>
      <c r="E24" s="301"/>
      <c r="F24" s="300"/>
      <c r="G24" s="300"/>
      <c r="H24" s="300"/>
      <c r="I24" s="301"/>
      <c r="J24" s="302"/>
      <c r="K24" s="302"/>
      <c r="L24" s="302"/>
      <c r="M24" s="302">
        <f t="shared" si="0"/>
        <v>0</v>
      </c>
      <c r="N24" s="302"/>
      <c r="O24" s="302"/>
      <c r="P24" s="303"/>
    </row>
    <row r="25" spans="1:16" ht="15.75" x14ac:dyDescent="0.25">
      <c r="A25" s="299" t="s">
        <v>144</v>
      </c>
      <c r="B25" s="300"/>
      <c r="C25" s="301"/>
      <c r="D25" s="301"/>
      <c r="E25" s="301"/>
      <c r="F25" s="300"/>
      <c r="G25" s="300"/>
      <c r="H25" s="300"/>
      <c r="I25" s="301"/>
      <c r="J25" s="302"/>
      <c r="K25" s="302"/>
      <c r="L25" s="302"/>
      <c r="M25" s="302">
        <f t="shared" si="0"/>
        <v>0</v>
      </c>
      <c r="N25" s="302"/>
      <c r="O25" s="302"/>
      <c r="P25" s="303"/>
    </row>
    <row r="26" spans="1:16" ht="31.5" x14ac:dyDescent="0.25">
      <c r="A26" s="299" t="s">
        <v>145</v>
      </c>
      <c r="B26" s="300"/>
      <c r="C26" s="301"/>
      <c r="D26" s="301"/>
      <c r="E26" s="301"/>
      <c r="F26" s="300"/>
      <c r="G26" s="300"/>
      <c r="H26" s="300"/>
      <c r="I26" s="301"/>
      <c r="J26" s="302"/>
      <c r="K26" s="302"/>
      <c r="L26" s="302"/>
      <c r="M26" s="302">
        <f t="shared" si="0"/>
        <v>0</v>
      </c>
      <c r="N26" s="302"/>
      <c r="O26" s="302"/>
      <c r="P26" s="303"/>
    </row>
    <row r="27" spans="1:16" ht="24" customHeight="1" x14ac:dyDescent="0.25">
      <c r="A27" s="299" t="s">
        <v>146</v>
      </c>
      <c r="B27" s="300"/>
      <c r="C27" s="301"/>
      <c r="D27" s="301"/>
      <c r="E27" s="301"/>
      <c r="F27" s="300"/>
      <c r="G27" s="300"/>
      <c r="H27" s="300"/>
      <c r="I27" s="301"/>
      <c r="J27" s="302"/>
      <c r="K27" s="302"/>
      <c r="L27" s="302"/>
      <c r="M27" s="302">
        <f t="shared" si="0"/>
        <v>0</v>
      </c>
      <c r="N27" s="302"/>
      <c r="O27" s="302"/>
      <c r="P27" s="303"/>
    </row>
    <row r="28" spans="1:16" ht="15.75" x14ac:dyDescent="0.25">
      <c r="A28" s="299" t="s">
        <v>147</v>
      </c>
      <c r="B28" s="300"/>
      <c r="C28" s="301"/>
      <c r="D28" s="301"/>
      <c r="E28" s="301"/>
      <c r="F28" s="300"/>
      <c r="G28" s="300"/>
      <c r="H28" s="300"/>
      <c r="I28" s="301"/>
      <c r="J28" s="302"/>
      <c r="K28" s="302"/>
      <c r="L28" s="302"/>
      <c r="M28" s="302">
        <f t="shared" si="0"/>
        <v>0</v>
      </c>
      <c r="N28" s="302"/>
      <c r="O28" s="302"/>
      <c r="P28" s="303"/>
    </row>
    <row r="29" spans="1:16" ht="31.5" x14ac:dyDescent="0.25">
      <c r="A29" s="299" t="s">
        <v>148</v>
      </c>
      <c r="B29" s="300"/>
      <c r="C29" s="301"/>
      <c r="D29" s="301"/>
      <c r="E29" s="301"/>
      <c r="F29" s="300"/>
      <c r="G29" s="300"/>
      <c r="H29" s="300"/>
      <c r="I29" s="301"/>
      <c r="J29" s="302"/>
      <c r="K29" s="302"/>
      <c r="L29" s="302"/>
      <c r="M29" s="302">
        <f t="shared" si="0"/>
        <v>0</v>
      </c>
      <c r="N29" s="302"/>
      <c r="O29" s="302"/>
      <c r="P29" s="303"/>
    </row>
    <row r="30" spans="1:16" ht="25.15" customHeight="1" x14ac:dyDescent="0.25">
      <c r="A30" s="299" t="s">
        <v>149</v>
      </c>
      <c r="B30" s="300"/>
      <c r="C30" s="301"/>
      <c r="D30" s="301"/>
      <c r="E30" s="301"/>
      <c r="F30" s="300"/>
      <c r="G30" s="300"/>
      <c r="H30" s="300"/>
      <c r="I30" s="301"/>
      <c r="J30" s="302"/>
      <c r="K30" s="302"/>
      <c r="L30" s="302"/>
      <c r="M30" s="302">
        <f t="shared" si="0"/>
        <v>0</v>
      </c>
      <c r="N30" s="302"/>
      <c r="O30" s="302"/>
      <c r="P30" s="303"/>
    </row>
    <row r="31" spans="1:16" ht="30" customHeight="1" x14ac:dyDescent="0.25">
      <c r="A31" s="299" t="s">
        <v>150</v>
      </c>
      <c r="B31" s="300"/>
      <c r="C31" s="301"/>
      <c r="D31" s="301"/>
      <c r="E31" s="301"/>
      <c r="F31" s="304"/>
      <c r="G31" s="304"/>
      <c r="H31" s="304">
        <v>1152</v>
      </c>
      <c r="I31" s="305"/>
      <c r="J31" s="306">
        <v>720</v>
      </c>
      <c r="K31" s="302"/>
      <c r="L31" s="302"/>
      <c r="M31" s="302">
        <f t="shared" si="0"/>
        <v>0</v>
      </c>
      <c r="N31" s="302"/>
      <c r="O31" s="302"/>
      <c r="P31" s="303"/>
    </row>
    <row r="32" spans="1:16" ht="15.75" x14ac:dyDescent="0.25">
      <c r="A32" s="299" t="s">
        <v>151</v>
      </c>
      <c r="B32" s="300"/>
      <c r="C32" s="301"/>
      <c r="D32" s="301"/>
      <c r="E32" s="301"/>
      <c r="F32" s="304"/>
      <c r="G32" s="304"/>
      <c r="H32" s="304">
        <v>4353</v>
      </c>
      <c r="I32" s="305"/>
      <c r="J32" s="306">
        <v>718</v>
      </c>
      <c r="K32" s="302"/>
      <c r="L32" s="302"/>
      <c r="M32" s="302">
        <f t="shared" si="0"/>
        <v>0</v>
      </c>
      <c r="N32" s="302"/>
      <c r="O32" s="302"/>
      <c r="P32" s="303"/>
    </row>
    <row r="33" spans="1:16" ht="30.6" customHeight="1" x14ac:dyDescent="0.25">
      <c r="A33" s="299" t="s">
        <v>152</v>
      </c>
      <c r="B33" s="300"/>
      <c r="C33" s="301"/>
      <c r="D33" s="301"/>
      <c r="E33" s="301"/>
      <c r="F33" s="304"/>
      <c r="G33" s="304"/>
      <c r="H33" s="304">
        <v>2953</v>
      </c>
      <c r="I33" s="305"/>
      <c r="J33" s="306">
        <v>80</v>
      </c>
      <c r="K33" s="302"/>
      <c r="L33" s="302"/>
      <c r="M33" s="302">
        <f t="shared" si="0"/>
        <v>0</v>
      </c>
      <c r="N33" s="302"/>
      <c r="O33" s="302"/>
      <c r="P33" s="303"/>
    </row>
    <row r="34" spans="1:16" ht="16.149999999999999" customHeight="1" x14ac:dyDescent="0.25">
      <c r="A34" s="299" t="s">
        <v>153</v>
      </c>
      <c r="B34" s="300"/>
      <c r="C34" s="301"/>
      <c r="D34" s="301"/>
      <c r="E34" s="301"/>
      <c r="F34" s="304"/>
      <c r="G34" s="304"/>
      <c r="H34" s="304">
        <v>6863</v>
      </c>
      <c r="I34" s="305"/>
      <c r="J34" s="306">
        <v>468</v>
      </c>
      <c r="K34" s="302"/>
      <c r="L34" s="302"/>
      <c r="M34" s="302">
        <f t="shared" si="0"/>
        <v>0</v>
      </c>
      <c r="N34" s="302"/>
      <c r="O34" s="302"/>
      <c r="P34" s="303"/>
    </row>
    <row r="35" spans="1:16" ht="15.75" x14ac:dyDescent="0.25">
      <c r="A35" s="299" t="s">
        <v>154</v>
      </c>
      <c r="B35" s="300"/>
      <c r="C35" s="301"/>
      <c r="D35" s="301"/>
      <c r="E35" s="301"/>
      <c r="F35" s="304"/>
      <c r="G35" s="304"/>
      <c r="H35" s="304">
        <v>1439</v>
      </c>
      <c r="I35" s="305"/>
      <c r="J35" s="306">
        <v>301</v>
      </c>
      <c r="K35" s="302"/>
      <c r="L35" s="302"/>
      <c r="M35" s="302">
        <f t="shared" si="0"/>
        <v>0</v>
      </c>
      <c r="N35" s="302"/>
      <c r="O35" s="302"/>
      <c r="P35" s="303"/>
    </row>
    <row r="36" spans="1:16" ht="15.75" x14ac:dyDescent="0.25">
      <c r="A36" s="299" t="s">
        <v>155</v>
      </c>
      <c r="B36" s="300"/>
      <c r="C36" s="301"/>
      <c r="D36" s="301"/>
      <c r="E36" s="301"/>
      <c r="F36" s="304"/>
      <c r="G36" s="304"/>
      <c r="H36" s="304">
        <v>6294</v>
      </c>
      <c r="I36" s="305"/>
      <c r="J36" s="306">
        <v>79</v>
      </c>
      <c r="K36" s="302"/>
      <c r="L36" s="302"/>
      <c r="M36" s="302">
        <f t="shared" si="0"/>
        <v>0</v>
      </c>
      <c r="N36" s="302"/>
      <c r="O36" s="302"/>
      <c r="P36" s="303"/>
    </row>
    <row r="37" spans="1:16" ht="19.899999999999999" customHeight="1" x14ac:dyDescent="0.25">
      <c r="A37" s="299" t="s">
        <v>156</v>
      </c>
      <c r="B37" s="300"/>
      <c r="C37" s="301"/>
      <c r="D37" s="301"/>
      <c r="E37" s="301"/>
      <c r="F37" s="304"/>
      <c r="G37" s="304"/>
      <c r="H37" s="304">
        <v>7339</v>
      </c>
      <c r="I37" s="305"/>
      <c r="J37" s="306">
        <v>1100</v>
      </c>
      <c r="K37" s="302"/>
      <c r="L37" s="302"/>
      <c r="M37" s="302">
        <f t="shared" si="0"/>
        <v>0</v>
      </c>
      <c r="N37" s="302"/>
      <c r="O37" s="302"/>
      <c r="P37" s="303"/>
    </row>
    <row r="38" spans="1:16" ht="15.75" x14ac:dyDescent="0.25">
      <c r="A38" s="299" t="s">
        <v>157</v>
      </c>
      <c r="B38" s="300"/>
      <c r="C38" s="301"/>
      <c r="D38" s="301"/>
      <c r="E38" s="301"/>
      <c r="F38" s="304"/>
      <c r="G38" s="304"/>
      <c r="H38" s="304">
        <v>1961</v>
      </c>
      <c r="I38" s="305"/>
      <c r="J38" s="306">
        <v>1486</v>
      </c>
      <c r="K38" s="302"/>
      <c r="L38" s="302"/>
      <c r="M38" s="302">
        <f t="shared" si="0"/>
        <v>0</v>
      </c>
      <c r="N38" s="302"/>
      <c r="O38" s="302"/>
      <c r="P38" s="303"/>
    </row>
    <row r="39" spans="1:16" ht="31.5" x14ac:dyDescent="0.25">
      <c r="A39" s="299" t="s">
        <v>158</v>
      </c>
      <c r="B39" s="300"/>
      <c r="C39" s="301"/>
      <c r="D39" s="301"/>
      <c r="E39" s="301"/>
      <c r="F39" s="304"/>
      <c r="G39" s="304"/>
      <c r="H39" s="304">
        <v>6302</v>
      </c>
      <c r="I39" s="305"/>
      <c r="J39" s="306">
        <v>248</v>
      </c>
      <c r="K39" s="302"/>
      <c r="L39" s="302"/>
      <c r="M39" s="302">
        <f t="shared" si="0"/>
        <v>0</v>
      </c>
      <c r="N39" s="302"/>
      <c r="O39" s="302"/>
      <c r="P39" s="303"/>
    </row>
    <row r="40" spans="1:16" ht="15.75" x14ac:dyDescent="0.25">
      <c r="A40" s="299" t="s">
        <v>159</v>
      </c>
      <c r="B40" s="300"/>
      <c r="C40" s="301"/>
      <c r="D40" s="301"/>
      <c r="E40" s="301"/>
      <c r="F40" s="300"/>
      <c r="G40" s="300"/>
      <c r="H40" s="300"/>
      <c r="I40" s="301"/>
      <c r="J40" s="302"/>
      <c r="K40" s="302"/>
      <c r="L40" s="302"/>
      <c r="M40" s="302">
        <f t="shared" si="0"/>
        <v>0</v>
      </c>
      <c r="N40" s="302"/>
      <c r="O40" s="302"/>
      <c r="P40" s="303"/>
    </row>
    <row r="41" spans="1:16" ht="15.75" x14ac:dyDescent="0.25">
      <c r="A41" s="299" t="s">
        <v>160</v>
      </c>
      <c r="B41" s="300"/>
      <c r="C41" s="301"/>
      <c r="D41" s="301"/>
      <c r="E41" s="301"/>
      <c r="F41" s="300"/>
      <c r="G41" s="300"/>
      <c r="H41" s="300"/>
      <c r="I41" s="301"/>
      <c r="J41" s="302"/>
      <c r="K41" s="302"/>
      <c r="L41" s="302"/>
      <c r="M41" s="302">
        <f t="shared" si="0"/>
        <v>0</v>
      </c>
      <c r="N41" s="302"/>
      <c r="O41" s="302"/>
      <c r="P41" s="303"/>
    </row>
    <row r="42" spans="1:16" ht="15.6" customHeight="1" x14ac:dyDescent="0.25">
      <c r="A42" s="299" t="s">
        <v>161</v>
      </c>
      <c r="B42" s="300"/>
      <c r="C42" s="301"/>
      <c r="D42" s="301"/>
      <c r="E42" s="301"/>
      <c r="F42" s="300"/>
      <c r="G42" s="300"/>
      <c r="H42" s="300"/>
      <c r="I42" s="301"/>
      <c r="J42" s="302"/>
      <c r="K42" s="302"/>
      <c r="L42" s="302"/>
      <c r="M42" s="302">
        <f t="shared" si="0"/>
        <v>0</v>
      </c>
      <c r="N42" s="302"/>
      <c r="O42" s="302"/>
      <c r="P42" s="303"/>
    </row>
    <row r="43" spans="1:16" ht="15.75" x14ac:dyDescent="0.25">
      <c r="A43" s="299" t="s">
        <v>162</v>
      </c>
      <c r="B43" s="300"/>
      <c r="C43" s="301"/>
      <c r="D43" s="301"/>
      <c r="E43" s="301"/>
      <c r="F43" s="300"/>
      <c r="G43" s="300"/>
      <c r="H43" s="300"/>
      <c r="I43" s="301"/>
      <c r="J43" s="302"/>
      <c r="K43" s="302"/>
      <c r="L43" s="302"/>
      <c r="M43" s="302">
        <f t="shared" si="0"/>
        <v>0</v>
      </c>
      <c r="N43" s="302"/>
      <c r="O43" s="302"/>
      <c r="P43" s="303"/>
    </row>
    <row r="44" spans="1:16" ht="15.75" x14ac:dyDescent="0.25">
      <c r="A44" s="299" t="s">
        <v>163</v>
      </c>
      <c r="B44" s="300"/>
      <c r="C44" s="301"/>
      <c r="D44" s="301"/>
      <c r="E44" s="301"/>
      <c r="F44" s="300"/>
      <c r="G44" s="300"/>
      <c r="H44" s="300"/>
      <c r="I44" s="301"/>
      <c r="J44" s="302"/>
      <c r="K44" s="302"/>
      <c r="L44" s="302"/>
      <c r="M44" s="302">
        <f t="shared" si="0"/>
        <v>0</v>
      </c>
      <c r="N44" s="302"/>
      <c r="O44" s="302"/>
      <c r="P44" s="303"/>
    </row>
    <row r="45" spans="1:16" ht="15.75" x14ac:dyDescent="0.25">
      <c r="A45" s="299" t="s">
        <v>164</v>
      </c>
      <c r="B45" s="300"/>
      <c r="C45" s="301"/>
      <c r="D45" s="301"/>
      <c r="E45" s="301"/>
      <c r="F45" s="300"/>
      <c r="G45" s="300"/>
      <c r="H45" s="300"/>
      <c r="I45" s="301"/>
      <c r="J45" s="302"/>
      <c r="K45" s="302"/>
      <c r="L45" s="302"/>
      <c r="M45" s="302">
        <f t="shared" si="0"/>
        <v>0</v>
      </c>
      <c r="N45" s="302"/>
      <c r="O45" s="302"/>
      <c r="P45" s="303"/>
    </row>
    <row r="46" spans="1:16" ht="15" customHeight="1" x14ac:dyDescent="0.25">
      <c r="A46" s="299" t="s">
        <v>165</v>
      </c>
      <c r="B46" s="300"/>
      <c r="C46" s="301"/>
      <c r="D46" s="301"/>
      <c r="E46" s="301"/>
      <c r="F46" s="300"/>
      <c r="G46" s="300"/>
      <c r="H46" s="300"/>
      <c r="I46" s="301"/>
      <c r="J46" s="302"/>
      <c r="K46" s="302"/>
      <c r="L46" s="302"/>
      <c r="M46" s="302">
        <f t="shared" si="0"/>
        <v>0</v>
      </c>
      <c r="N46" s="302"/>
      <c r="O46" s="302"/>
      <c r="P46" s="303"/>
    </row>
    <row r="47" spans="1:16" ht="18" customHeight="1" x14ac:dyDescent="0.25">
      <c r="A47" s="299" t="s">
        <v>166</v>
      </c>
      <c r="B47" s="300"/>
      <c r="C47" s="301"/>
      <c r="D47" s="301"/>
      <c r="E47" s="301"/>
      <c r="F47" s="300"/>
      <c r="G47" s="300"/>
      <c r="H47" s="300"/>
      <c r="I47" s="301"/>
      <c r="J47" s="302"/>
      <c r="K47" s="302"/>
      <c r="L47" s="302"/>
      <c r="M47" s="302">
        <f t="shared" si="0"/>
        <v>0</v>
      </c>
      <c r="N47" s="302"/>
      <c r="O47" s="302"/>
      <c r="P47" s="303"/>
    </row>
    <row r="48" spans="1:16" ht="18.600000000000001" customHeight="1" x14ac:dyDescent="0.25">
      <c r="A48" s="299" t="s">
        <v>167</v>
      </c>
      <c r="B48" s="300"/>
      <c r="C48" s="301"/>
      <c r="D48" s="301"/>
      <c r="E48" s="301"/>
      <c r="F48" s="300"/>
      <c r="G48" s="300"/>
      <c r="H48" s="300"/>
      <c r="I48" s="301"/>
      <c r="J48" s="302"/>
      <c r="K48" s="302"/>
      <c r="L48" s="302"/>
      <c r="M48" s="302">
        <f t="shared" si="0"/>
        <v>0</v>
      </c>
      <c r="N48" s="302"/>
      <c r="O48" s="302"/>
      <c r="P48" s="303"/>
    </row>
    <row r="49" spans="1:16" ht="39" customHeight="1" x14ac:dyDescent="0.25">
      <c r="A49" s="299" t="s">
        <v>168</v>
      </c>
      <c r="B49" s="300"/>
      <c r="C49" s="301"/>
      <c r="D49" s="301"/>
      <c r="E49" s="301"/>
      <c r="F49" s="300"/>
      <c r="G49" s="300"/>
      <c r="H49" s="300"/>
      <c r="I49" s="301"/>
      <c r="J49" s="302"/>
      <c r="K49" s="302"/>
      <c r="L49" s="302"/>
      <c r="M49" s="302">
        <f t="shared" si="0"/>
        <v>0</v>
      </c>
      <c r="N49" s="302"/>
      <c r="O49" s="302"/>
      <c r="P49" s="303"/>
    </row>
    <row r="50" spans="1:16" ht="19.899999999999999" customHeight="1" x14ac:dyDescent="0.25">
      <c r="A50" s="299" t="s">
        <v>169</v>
      </c>
      <c r="B50" s="300"/>
      <c r="C50" s="301"/>
      <c r="D50" s="301"/>
      <c r="E50" s="301"/>
      <c r="F50" s="300"/>
      <c r="G50" s="300"/>
      <c r="H50" s="300"/>
      <c r="I50" s="301"/>
      <c r="J50" s="302"/>
      <c r="K50" s="302"/>
      <c r="L50" s="302"/>
      <c r="M50" s="302">
        <f t="shared" si="0"/>
        <v>0</v>
      </c>
      <c r="N50" s="302"/>
      <c r="O50" s="302"/>
      <c r="P50" s="303"/>
    </row>
    <row r="51" spans="1:16" ht="19.899999999999999" customHeight="1" x14ac:dyDescent="0.25">
      <c r="A51" s="299" t="s">
        <v>170</v>
      </c>
      <c r="B51" s="300"/>
      <c r="C51" s="301"/>
      <c r="D51" s="301"/>
      <c r="E51" s="301"/>
      <c r="F51" s="300"/>
      <c r="G51" s="300"/>
      <c r="H51" s="300"/>
      <c r="I51" s="301"/>
      <c r="J51" s="302"/>
      <c r="K51" s="302"/>
      <c r="L51" s="302"/>
      <c r="M51" s="302">
        <f t="shared" si="0"/>
        <v>0</v>
      </c>
      <c r="N51" s="302"/>
      <c r="O51" s="302"/>
      <c r="P51" s="303"/>
    </row>
    <row r="52" spans="1:16" ht="15.75" x14ac:dyDescent="0.25">
      <c r="A52" s="299" t="s">
        <v>171</v>
      </c>
      <c r="B52" s="300"/>
      <c r="C52" s="301"/>
      <c r="D52" s="301"/>
      <c r="E52" s="301"/>
      <c r="F52" s="300"/>
      <c r="G52" s="300"/>
      <c r="H52" s="300"/>
      <c r="I52" s="301"/>
      <c r="J52" s="302"/>
      <c r="K52" s="302"/>
      <c r="L52" s="302"/>
      <c r="M52" s="302">
        <f t="shared" si="0"/>
        <v>0</v>
      </c>
      <c r="N52" s="302"/>
      <c r="O52" s="302"/>
      <c r="P52" s="303"/>
    </row>
    <row r="53" spans="1:16" ht="15.75" x14ac:dyDescent="0.25">
      <c r="A53" s="299" t="s">
        <v>172</v>
      </c>
      <c r="B53" s="300"/>
      <c r="C53" s="301"/>
      <c r="D53" s="301"/>
      <c r="E53" s="301"/>
      <c r="F53" s="300"/>
      <c r="G53" s="300"/>
      <c r="H53" s="300"/>
      <c r="I53" s="301"/>
      <c r="J53" s="302"/>
      <c r="K53" s="302"/>
      <c r="L53" s="302"/>
      <c r="M53" s="302">
        <f t="shared" si="0"/>
        <v>0</v>
      </c>
      <c r="N53" s="302"/>
      <c r="O53" s="302"/>
      <c r="P53" s="303"/>
    </row>
    <row r="54" spans="1:16" ht="15.75" x14ac:dyDescent="0.25">
      <c r="A54" s="299" t="s">
        <v>173</v>
      </c>
      <c r="B54" s="300"/>
      <c r="C54" s="301"/>
      <c r="D54" s="301"/>
      <c r="E54" s="301"/>
      <c r="F54" s="300"/>
      <c r="G54" s="300"/>
      <c r="H54" s="300"/>
      <c r="I54" s="301"/>
      <c r="J54" s="302"/>
      <c r="K54" s="302"/>
      <c r="L54" s="302"/>
      <c r="M54" s="302">
        <f t="shared" si="0"/>
        <v>0</v>
      </c>
      <c r="N54" s="302"/>
      <c r="O54" s="302"/>
      <c r="P54" s="303"/>
    </row>
    <row r="55" spans="1:16" ht="31.5" x14ac:dyDescent="0.25">
      <c r="A55" s="299" t="s">
        <v>174</v>
      </c>
      <c r="B55" s="300"/>
      <c r="C55" s="301"/>
      <c r="D55" s="301"/>
      <c r="E55" s="301"/>
      <c r="F55" s="300"/>
      <c r="G55" s="300"/>
      <c r="H55" s="300"/>
      <c r="I55" s="301"/>
      <c r="J55" s="302"/>
      <c r="K55" s="302"/>
      <c r="L55" s="302"/>
      <c r="M55" s="302">
        <f t="shared" si="0"/>
        <v>0</v>
      </c>
      <c r="N55" s="302"/>
      <c r="O55" s="302"/>
      <c r="P55" s="303"/>
    </row>
    <row r="56" spans="1:16" ht="15.75" x14ac:dyDescent="0.25">
      <c r="A56" s="299" t="s">
        <v>175</v>
      </c>
      <c r="B56" s="300"/>
      <c r="C56" s="301"/>
      <c r="D56" s="301"/>
      <c r="E56" s="301"/>
      <c r="F56" s="300"/>
      <c r="G56" s="300"/>
      <c r="H56" s="300"/>
      <c r="I56" s="301"/>
      <c r="J56" s="302"/>
      <c r="K56" s="302"/>
      <c r="L56" s="302"/>
      <c r="M56" s="302">
        <f t="shared" si="0"/>
        <v>0</v>
      </c>
      <c r="N56" s="302"/>
      <c r="O56" s="302"/>
      <c r="P56" s="303"/>
    </row>
    <row r="57" spans="1:16" ht="15.75" x14ac:dyDescent="0.25">
      <c r="A57" s="299" t="s">
        <v>176</v>
      </c>
      <c r="B57" s="300"/>
      <c r="C57" s="301"/>
      <c r="D57" s="301"/>
      <c r="E57" s="301"/>
      <c r="F57" s="300"/>
      <c r="G57" s="300"/>
      <c r="H57" s="300"/>
      <c r="I57" s="301"/>
      <c r="J57" s="302"/>
      <c r="K57" s="302"/>
      <c r="L57" s="302"/>
      <c r="M57" s="302">
        <f t="shared" si="0"/>
        <v>0</v>
      </c>
      <c r="N57" s="302"/>
      <c r="O57" s="302"/>
      <c r="P57" s="303"/>
    </row>
    <row r="58" spans="1:16" ht="15.75" x14ac:dyDescent="0.25">
      <c r="A58" s="299" t="s">
        <v>177</v>
      </c>
      <c r="B58" s="300"/>
      <c r="C58" s="301"/>
      <c r="D58" s="301"/>
      <c r="E58" s="301"/>
      <c r="F58" s="300"/>
      <c r="G58" s="300"/>
      <c r="H58" s="300"/>
      <c r="I58" s="301"/>
      <c r="J58" s="302"/>
      <c r="K58" s="302"/>
      <c r="L58" s="302"/>
      <c r="M58" s="302">
        <f t="shared" si="0"/>
        <v>0</v>
      </c>
      <c r="N58" s="302"/>
      <c r="O58" s="302"/>
      <c r="P58" s="303"/>
    </row>
    <row r="59" spans="1:16" ht="15.75" x14ac:dyDescent="0.25">
      <c r="A59" s="299" t="s">
        <v>178</v>
      </c>
      <c r="B59" s="300"/>
      <c r="C59" s="301"/>
      <c r="D59" s="301"/>
      <c r="E59" s="301"/>
      <c r="F59" s="300"/>
      <c r="G59" s="300"/>
      <c r="H59" s="300"/>
      <c r="I59" s="301"/>
      <c r="J59" s="302"/>
      <c r="K59" s="302"/>
      <c r="L59" s="302"/>
      <c r="M59" s="302">
        <f t="shared" si="0"/>
        <v>0</v>
      </c>
      <c r="N59" s="302"/>
      <c r="O59" s="302"/>
      <c r="P59" s="303"/>
    </row>
    <row r="60" spans="1:16" ht="31.5" x14ac:dyDescent="0.25">
      <c r="A60" s="299" t="s">
        <v>179</v>
      </c>
      <c r="B60" s="300"/>
      <c r="C60" s="301"/>
      <c r="D60" s="301"/>
      <c r="E60" s="301"/>
      <c r="F60" s="300"/>
      <c r="G60" s="300"/>
      <c r="H60" s="300"/>
      <c r="I60" s="301"/>
      <c r="J60" s="302"/>
      <c r="K60" s="302"/>
      <c r="L60" s="302"/>
      <c r="M60" s="302">
        <f t="shared" si="0"/>
        <v>0</v>
      </c>
      <c r="N60" s="302"/>
      <c r="O60" s="302"/>
      <c r="P60" s="303"/>
    </row>
    <row r="61" spans="1:16" ht="15.75" x14ac:dyDescent="0.25">
      <c r="A61" s="299" t="s">
        <v>180</v>
      </c>
      <c r="B61" s="300"/>
      <c r="C61" s="301"/>
      <c r="D61" s="301"/>
      <c r="E61" s="301"/>
      <c r="F61" s="300"/>
      <c r="G61" s="300"/>
      <c r="H61" s="300"/>
      <c r="I61" s="301"/>
      <c r="J61" s="302">
        <v>1400</v>
      </c>
      <c r="K61" s="302"/>
      <c r="L61" s="302"/>
      <c r="M61" s="302">
        <f t="shared" si="0"/>
        <v>0</v>
      </c>
      <c r="N61" s="302"/>
      <c r="O61" s="302"/>
      <c r="P61" s="303"/>
    </row>
    <row r="62" spans="1:16" ht="15.75" x14ac:dyDescent="0.25">
      <c r="A62" s="299" t="s">
        <v>181</v>
      </c>
      <c r="B62" s="300"/>
      <c r="C62" s="301"/>
      <c r="D62" s="301"/>
      <c r="E62" s="301"/>
      <c r="F62" s="300"/>
      <c r="G62" s="300"/>
      <c r="H62" s="300"/>
      <c r="I62" s="301"/>
      <c r="J62" s="302"/>
      <c r="K62" s="302"/>
      <c r="L62" s="302"/>
      <c r="M62" s="302">
        <f t="shared" si="0"/>
        <v>0</v>
      </c>
      <c r="N62" s="302"/>
      <c r="O62" s="302"/>
      <c r="P62" s="303"/>
    </row>
    <row r="63" spans="1:16" ht="19.899999999999999" customHeight="1" x14ac:dyDescent="0.25">
      <c r="A63" s="299" t="s">
        <v>182</v>
      </c>
      <c r="B63" s="300"/>
      <c r="C63" s="301"/>
      <c r="D63" s="301"/>
      <c r="E63" s="301"/>
      <c r="F63" s="300"/>
      <c r="G63" s="300"/>
      <c r="H63" s="300"/>
      <c r="I63" s="301"/>
      <c r="J63" s="302"/>
      <c r="K63" s="302"/>
      <c r="L63" s="302"/>
      <c r="M63" s="302">
        <f t="shared" si="0"/>
        <v>0</v>
      </c>
      <c r="N63" s="302"/>
      <c r="O63" s="302"/>
      <c r="P63" s="303"/>
    </row>
    <row r="64" spans="1:16" ht="15.75" x14ac:dyDescent="0.25">
      <c r="A64" s="299" t="s">
        <v>183</v>
      </c>
      <c r="B64" s="300"/>
      <c r="C64" s="301"/>
      <c r="D64" s="301"/>
      <c r="E64" s="301"/>
      <c r="F64" s="300"/>
      <c r="G64" s="300"/>
      <c r="H64" s="300"/>
      <c r="I64" s="301"/>
      <c r="J64" s="302"/>
      <c r="K64" s="302"/>
      <c r="L64" s="302"/>
      <c r="M64" s="302">
        <f t="shared" si="0"/>
        <v>0</v>
      </c>
      <c r="N64" s="302"/>
      <c r="O64" s="302"/>
      <c r="P64" s="303"/>
    </row>
    <row r="65" spans="1:16" ht="15.75" x14ac:dyDescent="0.25">
      <c r="A65" s="299" t="s">
        <v>184</v>
      </c>
      <c r="B65" s="300"/>
      <c r="C65" s="301"/>
      <c r="D65" s="301"/>
      <c r="E65" s="301"/>
      <c r="F65" s="300"/>
      <c r="G65" s="300"/>
      <c r="H65" s="300"/>
      <c r="I65" s="301"/>
      <c r="J65" s="302"/>
      <c r="K65" s="302"/>
      <c r="L65" s="302"/>
      <c r="M65" s="302">
        <f t="shared" si="0"/>
        <v>0</v>
      </c>
      <c r="N65" s="302"/>
      <c r="O65" s="302"/>
      <c r="P65" s="303"/>
    </row>
    <row r="66" spans="1:16" ht="31.5" x14ac:dyDescent="0.25">
      <c r="A66" s="299" t="s">
        <v>185</v>
      </c>
      <c r="B66" s="300"/>
      <c r="C66" s="301"/>
      <c r="D66" s="301"/>
      <c r="E66" s="301"/>
      <c r="F66" s="300"/>
      <c r="G66" s="300"/>
      <c r="H66" s="300"/>
      <c r="I66" s="301"/>
      <c r="J66" s="302"/>
      <c r="K66" s="302"/>
      <c r="L66" s="302"/>
      <c r="M66" s="302">
        <f t="shared" si="0"/>
        <v>0</v>
      </c>
      <c r="N66" s="302"/>
      <c r="O66" s="302"/>
      <c r="P66" s="303"/>
    </row>
    <row r="67" spans="1:16" ht="15.75" x14ac:dyDescent="0.25">
      <c r="A67" s="299" t="s">
        <v>186</v>
      </c>
      <c r="B67" s="300"/>
      <c r="C67" s="301"/>
      <c r="D67" s="301"/>
      <c r="E67" s="301"/>
      <c r="F67" s="300"/>
      <c r="G67" s="300"/>
      <c r="H67" s="300"/>
      <c r="I67" s="301"/>
      <c r="J67" s="302"/>
      <c r="K67" s="302"/>
      <c r="L67" s="302"/>
      <c r="M67" s="302">
        <f t="shared" si="0"/>
        <v>0</v>
      </c>
      <c r="N67" s="302"/>
      <c r="O67" s="302"/>
      <c r="P67" s="303"/>
    </row>
    <row r="68" spans="1:16" ht="15.75" x14ac:dyDescent="0.25">
      <c r="A68" s="299" t="s">
        <v>187</v>
      </c>
      <c r="B68" s="300"/>
      <c r="C68" s="301"/>
      <c r="D68" s="301"/>
      <c r="E68" s="301"/>
      <c r="F68" s="300"/>
      <c r="G68" s="300"/>
      <c r="H68" s="300"/>
      <c r="I68" s="301"/>
      <c r="J68" s="302"/>
      <c r="K68" s="302"/>
      <c r="L68" s="302"/>
      <c r="M68" s="302">
        <f t="shared" si="0"/>
        <v>0</v>
      </c>
      <c r="N68" s="302"/>
      <c r="O68" s="302"/>
      <c r="P68" s="303"/>
    </row>
    <row r="69" spans="1:16" ht="21" customHeight="1" x14ac:dyDescent="0.25">
      <c r="A69" s="299" t="s">
        <v>188</v>
      </c>
      <c r="B69" s="300"/>
      <c r="C69" s="301"/>
      <c r="D69" s="301"/>
      <c r="E69" s="301"/>
      <c r="F69" s="300"/>
      <c r="G69" s="300"/>
      <c r="H69" s="300"/>
      <c r="I69" s="301"/>
      <c r="J69" s="302"/>
      <c r="K69" s="302"/>
      <c r="L69" s="302"/>
      <c r="M69" s="302">
        <f t="shared" si="0"/>
        <v>0</v>
      </c>
      <c r="N69" s="302"/>
      <c r="O69" s="302"/>
      <c r="P69" s="303"/>
    </row>
    <row r="70" spans="1:16" ht="15.75" x14ac:dyDescent="0.25">
      <c r="A70" s="299" t="s">
        <v>189</v>
      </c>
      <c r="B70" s="300"/>
      <c r="C70" s="301"/>
      <c r="D70" s="301"/>
      <c r="E70" s="301"/>
      <c r="F70" s="300"/>
      <c r="G70" s="300"/>
      <c r="H70" s="300"/>
      <c r="I70" s="301"/>
      <c r="J70" s="302">
        <v>2000</v>
      </c>
      <c r="K70" s="302"/>
      <c r="L70" s="302"/>
      <c r="M70" s="302">
        <f t="shared" si="0"/>
        <v>0</v>
      </c>
      <c r="N70" s="302"/>
      <c r="O70" s="302"/>
      <c r="P70" s="303"/>
    </row>
    <row r="71" spans="1:16" ht="15.75" x14ac:dyDescent="0.25">
      <c r="A71" s="299" t="s">
        <v>190</v>
      </c>
      <c r="B71" s="300"/>
      <c r="C71" s="301"/>
      <c r="D71" s="301"/>
      <c r="E71" s="301"/>
      <c r="F71" s="300"/>
      <c r="G71" s="300"/>
      <c r="H71" s="300"/>
      <c r="I71" s="301"/>
      <c r="J71" s="302"/>
      <c r="K71" s="302"/>
      <c r="L71" s="302"/>
      <c r="M71" s="302">
        <f t="shared" si="0"/>
        <v>0</v>
      </c>
      <c r="N71" s="302"/>
      <c r="O71" s="302"/>
      <c r="P71" s="303"/>
    </row>
    <row r="72" spans="1:16" ht="31.5" x14ac:dyDescent="0.25">
      <c r="A72" s="299" t="s">
        <v>191</v>
      </c>
      <c r="B72" s="300"/>
      <c r="C72" s="301"/>
      <c r="D72" s="301"/>
      <c r="E72" s="301"/>
      <c r="F72" s="300"/>
      <c r="G72" s="300"/>
      <c r="H72" s="300"/>
      <c r="I72" s="301"/>
      <c r="J72" s="302"/>
      <c r="K72" s="302"/>
      <c r="L72" s="302"/>
      <c r="M72" s="302">
        <f t="shared" si="0"/>
        <v>0</v>
      </c>
      <c r="N72" s="302"/>
      <c r="O72" s="302"/>
      <c r="P72" s="303"/>
    </row>
    <row r="73" spans="1:16" ht="32.25" thickBot="1" x14ac:dyDescent="0.3">
      <c r="A73" s="307" t="s">
        <v>192</v>
      </c>
      <c r="B73" s="308"/>
      <c r="C73" s="309"/>
      <c r="D73" s="309"/>
      <c r="E73" s="309"/>
      <c r="F73" s="308"/>
      <c r="G73" s="308"/>
      <c r="H73" s="308"/>
      <c r="I73" s="309"/>
      <c r="J73" s="310"/>
      <c r="K73" s="310"/>
      <c r="L73" s="310"/>
      <c r="M73" s="310">
        <f t="shared" si="0"/>
        <v>0</v>
      </c>
      <c r="N73" s="310"/>
      <c r="O73" s="310"/>
      <c r="P73" s="311"/>
    </row>
    <row r="74" spans="1:16" ht="35.450000000000003" customHeight="1" thickBot="1" x14ac:dyDescent="0.3">
      <c r="A74" s="312" t="s">
        <v>109</v>
      </c>
      <c r="B74" s="313">
        <f>SUM(B11:B73)</f>
        <v>0</v>
      </c>
      <c r="C74" s="314">
        <f t="shared" ref="C74:P74" si="1">SUM(C11:C73)</f>
        <v>0</v>
      </c>
      <c r="D74" s="314">
        <f t="shared" si="1"/>
        <v>0</v>
      </c>
      <c r="E74" s="314">
        <f t="shared" si="1"/>
        <v>0</v>
      </c>
      <c r="F74" s="314">
        <f t="shared" si="1"/>
        <v>0</v>
      </c>
      <c r="G74" s="314">
        <f t="shared" si="1"/>
        <v>0</v>
      </c>
      <c r="H74" s="314">
        <f t="shared" si="1"/>
        <v>38656</v>
      </c>
      <c r="I74" s="314">
        <f t="shared" si="1"/>
        <v>0</v>
      </c>
      <c r="J74" s="315">
        <f t="shared" si="1"/>
        <v>8600</v>
      </c>
      <c r="K74" s="313">
        <f t="shared" si="1"/>
        <v>0</v>
      </c>
      <c r="L74" s="316">
        <f t="shared" si="1"/>
        <v>0</v>
      </c>
      <c r="M74" s="317">
        <f t="shared" si="1"/>
        <v>0</v>
      </c>
      <c r="N74" s="314">
        <f t="shared" si="1"/>
        <v>0</v>
      </c>
      <c r="O74" s="314">
        <f t="shared" si="1"/>
        <v>0</v>
      </c>
      <c r="P74" s="318">
        <f t="shared" si="1"/>
        <v>0</v>
      </c>
    </row>
    <row r="75" spans="1:16" x14ac:dyDescent="0.25">
      <c r="A75" s="319"/>
      <c r="B75" s="319"/>
      <c r="C75" s="319"/>
      <c r="D75" s="319"/>
      <c r="E75" s="319"/>
      <c r="F75" s="319"/>
      <c r="G75" s="319"/>
      <c r="H75" s="319"/>
      <c r="I75" s="319"/>
      <c r="J75" s="319"/>
      <c r="K75" s="319"/>
      <c r="L75" s="319"/>
      <c r="M75" s="319"/>
      <c r="N75" s="319"/>
      <c r="O75" s="319"/>
      <c r="P75" s="319"/>
    </row>
    <row r="76" spans="1:16" ht="18.75" x14ac:dyDescent="0.3">
      <c r="A76" s="320"/>
      <c r="B76" s="320"/>
      <c r="C76" s="320"/>
      <c r="D76" s="320"/>
      <c r="E76" s="320"/>
      <c r="F76" s="320"/>
      <c r="G76" s="320"/>
      <c r="H76" s="320"/>
      <c r="I76" s="320"/>
      <c r="J76" s="320"/>
      <c r="K76" s="320"/>
      <c r="L76" s="320"/>
      <c r="M76" s="320"/>
      <c r="N76" s="320"/>
      <c r="O76" s="320"/>
      <c r="P76" s="320"/>
    </row>
  </sheetData>
  <mergeCells count="19">
    <mergeCell ref="B2:O2"/>
    <mergeCell ref="B3:O3"/>
    <mergeCell ref="A5:A10"/>
    <mergeCell ref="B5:C8"/>
    <mergeCell ref="D5:G8"/>
    <mergeCell ref="H5:P8"/>
    <mergeCell ref="B9:B10"/>
    <mergeCell ref="C9:C10"/>
    <mergeCell ref="D9:D10"/>
    <mergeCell ref="E9:E10"/>
    <mergeCell ref="N9:N10"/>
    <mergeCell ref="O9:O10"/>
    <mergeCell ref="P9:P10"/>
    <mergeCell ref="F9:F10"/>
    <mergeCell ref="G9:G10"/>
    <mergeCell ref="H9:H10"/>
    <mergeCell ref="I9:I10"/>
    <mergeCell ref="J9:J10"/>
    <mergeCell ref="K9:M9"/>
  </mergeCells>
  <pageMargins left="0.51181102362204722" right="0" top="0.19685039370078741" bottom="0" header="0.31496062992125984" footer="0.31496062992125984"/>
  <pageSetup paperSize="9" scale="5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2:G73"/>
  <sheetViews>
    <sheetView workbookViewId="0">
      <selection activeCell="I30" sqref="I30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7" x14ac:dyDescent="0.25">
      <c r="A2" s="506" t="s">
        <v>196</v>
      </c>
      <c r="B2" s="506"/>
    </row>
    <row r="3" spans="1:7" ht="26.45" customHeight="1" x14ac:dyDescent="0.25">
      <c r="A3" s="506"/>
      <c r="B3" s="506"/>
    </row>
    <row r="4" spans="1:7" ht="30.6" customHeight="1" thickBot="1" x14ac:dyDescent="0.3">
      <c r="A4" s="507" t="s">
        <v>197</v>
      </c>
      <c r="B4" s="507"/>
    </row>
    <row r="5" spans="1:7" ht="30.6" customHeight="1" x14ac:dyDescent="0.25">
      <c r="A5" s="508" t="s">
        <v>198</v>
      </c>
      <c r="B5" s="510" t="s">
        <v>199</v>
      </c>
    </row>
    <row r="6" spans="1:7" ht="37.9" customHeight="1" thickBot="1" x14ac:dyDescent="0.3">
      <c r="A6" s="509"/>
      <c r="B6" s="511"/>
    </row>
    <row r="7" spans="1:7" s="164" customFormat="1" ht="16.5" customHeight="1" x14ac:dyDescent="0.25">
      <c r="A7" s="512" t="s">
        <v>200</v>
      </c>
      <c r="B7" s="513"/>
      <c r="C7" s="68"/>
      <c r="D7" s="68"/>
      <c r="E7" s="68"/>
      <c r="F7" s="68"/>
      <c r="G7" s="68"/>
    </row>
    <row r="8" spans="1:7" s="164" customFormat="1" ht="16.5" customHeight="1" x14ac:dyDescent="0.25">
      <c r="A8" s="514" t="s">
        <v>201</v>
      </c>
      <c r="B8" s="515"/>
      <c r="C8" s="68"/>
      <c r="D8" s="68"/>
      <c r="E8" s="68"/>
      <c r="F8" s="68"/>
      <c r="G8" s="68"/>
    </row>
    <row r="9" spans="1:7" s="164" customFormat="1" ht="28.9" customHeight="1" x14ac:dyDescent="0.25">
      <c r="A9" s="503" t="s">
        <v>202</v>
      </c>
      <c r="B9" s="504"/>
      <c r="C9" s="68"/>
      <c r="D9" s="68"/>
      <c r="E9" s="68"/>
      <c r="F9" s="68"/>
      <c r="G9" s="68"/>
    </row>
    <row r="10" spans="1:7" s="164" customFormat="1" ht="16.5" customHeight="1" x14ac:dyDescent="0.25">
      <c r="A10" s="165" t="s">
        <v>203</v>
      </c>
      <c r="B10" s="166">
        <f>B11+B12+B13+B14</f>
        <v>11440</v>
      </c>
      <c r="C10" s="68"/>
      <c r="D10" s="68"/>
      <c r="E10" s="68"/>
      <c r="F10" s="68"/>
      <c r="G10" s="68"/>
    </row>
    <row r="11" spans="1:7" s="164" customFormat="1" ht="19.149999999999999" customHeight="1" x14ac:dyDescent="0.25">
      <c r="A11" s="167" t="s">
        <v>204</v>
      </c>
      <c r="B11" s="168">
        <v>3900</v>
      </c>
      <c r="C11" s="68"/>
      <c r="D11" s="68"/>
      <c r="E11" s="68"/>
      <c r="F11" s="68"/>
      <c r="G11" s="68"/>
    </row>
    <row r="12" spans="1:7" s="164" customFormat="1" ht="15.75" x14ac:dyDescent="0.25">
      <c r="A12" s="167" t="s">
        <v>205</v>
      </c>
      <c r="B12" s="169">
        <v>510</v>
      </c>
      <c r="C12" s="68"/>
      <c r="D12" s="68"/>
      <c r="E12" s="68"/>
      <c r="F12" s="68"/>
      <c r="G12" s="68"/>
    </row>
    <row r="13" spans="1:7" s="164" customFormat="1" ht="15.75" x14ac:dyDescent="0.25">
      <c r="A13" s="167" t="s">
        <v>206</v>
      </c>
      <c r="B13" s="168">
        <v>30</v>
      </c>
      <c r="C13" s="68"/>
      <c r="D13" s="68"/>
      <c r="E13" s="68"/>
      <c r="F13" s="68"/>
      <c r="G13" s="68"/>
    </row>
    <row r="14" spans="1:7" s="164" customFormat="1" ht="17.45" customHeight="1" x14ac:dyDescent="0.25">
      <c r="A14" s="167" t="s">
        <v>207</v>
      </c>
      <c r="B14" s="168">
        <v>7000</v>
      </c>
      <c r="C14" s="68"/>
      <c r="D14" s="68"/>
      <c r="E14" s="68"/>
      <c r="F14" s="68"/>
      <c r="G14" s="68"/>
    </row>
    <row r="15" spans="1:7" s="164" customFormat="1" ht="15.75" x14ac:dyDescent="0.25">
      <c r="A15" s="165" t="s">
        <v>208</v>
      </c>
      <c r="B15" s="166">
        <f>B16+B17+B18</f>
        <v>0</v>
      </c>
      <c r="C15" s="68"/>
      <c r="D15" s="68"/>
      <c r="E15" s="68"/>
      <c r="F15" s="68"/>
      <c r="G15" s="68"/>
    </row>
    <row r="16" spans="1:7" s="164" customFormat="1" ht="15.75" x14ac:dyDescent="0.25">
      <c r="A16" s="167" t="s">
        <v>204</v>
      </c>
      <c r="B16" s="168"/>
      <c r="C16" s="68"/>
      <c r="D16" s="68"/>
      <c r="E16" s="68"/>
      <c r="F16" s="68"/>
      <c r="G16" s="68"/>
    </row>
    <row r="17" spans="1:7" s="164" customFormat="1" ht="15.75" x14ac:dyDescent="0.25">
      <c r="A17" s="167" t="s">
        <v>206</v>
      </c>
      <c r="B17" s="168"/>
      <c r="C17" s="68"/>
      <c r="D17" s="68"/>
      <c r="E17" s="68"/>
      <c r="F17" s="68"/>
      <c r="G17" s="68"/>
    </row>
    <row r="18" spans="1:7" s="164" customFormat="1" ht="15.75" x14ac:dyDescent="0.25">
      <c r="A18" s="167" t="s">
        <v>209</v>
      </c>
      <c r="B18" s="168"/>
      <c r="C18" s="68"/>
      <c r="D18" s="68"/>
      <c r="E18" s="68"/>
      <c r="F18" s="68"/>
      <c r="G18" s="68"/>
    </row>
    <row r="19" spans="1:7" s="164" customFormat="1" ht="13.9" customHeight="1" x14ac:dyDescent="0.25">
      <c r="A19" s="170" t="s">
        <v>210</v>
      </c>
      <c r="B19" s="171">
        <f>B20+B21+B22+B23</f>
        <v>4256</v>
      </c>
      <c r="C19" s="68"/>
      <c r="D19" s="68"/>
      <c r="E19" s="68"/>
      <c r="F19" s="68"/>
      <c r="G19" s="68"/>
    </row>
    <row r="20" spans="1:7" s="164" customFormat="1" ht="15.75" x14ac:dyDescent="0.25">
      <c r="A20" s="167" t="s">
        <v>211</v>
      </c>
      <c r="B20" s="168">
        <v>1850</v>
      </c>
      <c r="C20" s="68"/>
      <c r="D20" s="68"/>
      <c r="E20" s="68"/>
      <c r="F20" s="68"/>
      <c r="G20" s="68"/>
    </row>
    <row r="21" spans="1:7" s="164" customFormat="1" ht="15.75" x14ac:dyDescent="0.25">
      <c r="A21" s="167" t="s">
        <v>212</v>
      </c>
      <c r="B21" s="168"/>
      <c r="C21" s="68"/>
      <c r="D21" s="68"/>
      <c r="E21" s="68"/>
      <c r="F21" s="68"/>
      <c r="G21" s="68"/>
    </row>
    <row r="22" spans="1:7" s="164" customFormat="1" ht="15.75" x14ac:dyDescent="0.25">
      <c r="A22" s="167" t="s">
        <v>213</v>
      </c>
      <c r="B22" s="168">
        <v>2406</v>
      </c>
      <c r="C22" s="68"/>
      <c r="D22" s="68"/>
      <c r="E22" s="68"/>
      <c r="F22" s="68"/>
      <c r="G22" s="68"/>
    </row>
    <row r="23" spans="1:7" s="164" customFormat="1" ht="15.75" x14ac:dyDescent="0.25">
      <c r="A23" s="167" t="s">
        <v>209</v>
      </c>
      <c r="B23" s="168"/>
      <c r="C23" s="68"/>
      <c r="D23" s="68"/>
      <c r="E23" s="68"/>
      <c r="F23" s="68"/>
      <c r="G23" s="68"/>
    </row>
    <row r="24" spans="1:7" s="164" customFormat="1" ht="31.5" x14ac:dyDescent="0.25">
      <c r="A24" s="170" t="s">
        <v>214</v>
      </c>
      <c r="B24" s="171">
        <f>B25+B26+B27+B28+B29+B30+B31+B32</f>
        <v>2300</v>
      </c>
      <c r="C24" s="68"/>
      <c r="D24" s="68"/>
      <c r="E24" s="68"/>
      <c r="F24" s="68"/>
      <c r="G24" s="68"/>
    </row>
    <row r="25" spans="1:7" s="164" customFormat="1" ht="15.75" x14ac:dyDescent="0.25">
      <c r="A25" s="167" t="s">
        <v>215</v>
      </c>
      <c r="B25" s="168">
        <v>50</v>
      </c>
      <c r="C25" s="68"/>
      <c r="D25" s="68"/>
      <c r="E25" s="68"/>
      <c r="F25" s="68"/>
      <c r="G25" s="68"/>
    </row>
    <row r="26" spans="1:7" s="164" customFormat="1" ht="15.75" x14ac:dyDescent="0.25">
      <c r="A26" s="167" t="s">
        <v>216</v>
      </c>
      <c r="B26" s="168">
        <v>1900</v>
      </c>
      <c r="C26" s="68"/>
      <c r="D26" s="68"/>
      <c r="E26" s="68"/>
      <c r="F26" s="68"/>
      <c r="G26" s="68"/>
    </row>
    <row r="27" spans="1:7" s="164" customFormat="1" ht="15.75" x14ac:dyDescent="0.25">
      <c r="A27" s="167" t="s">
        <v>217</v>
      </c>
      <c r="B27" s="168"/>
      <c r="C27" s="68"/>
      <c r="D27" s="68"/>
      <c r="E27" s="68"/>
      <c r="F27" s="68"/>
      <c r="G27" s="68"/>
    </row>
    <row r="28" spans="1:7" s="164" customFormat="1" ht="15.75" x14ac:dyDescent="0.25">
      <c r="A28" s="167" t="s">
        <v>218</v>
      </c>
      <c r="B28" s="168">
        <v>350</v>
      </c>
      <c r="C28" s="68"/>
      <c r="D28" s="68"/>
      <c r="E28" s="68"/>
      <c r="F28" s="68"/>
      <c r="G28" s="68"/>
    </row>
    <row r="29" spans="1:7" s="164" customFormat="1" ht="15.75" x14ac:dyDescent="0.25">
      <c r="A29" s="167" t="s">
        <v>219</v>
      </c>
      <c r="B29" s="168"/>
      <c r="C29" s="68"/>
      <c r="D29" s="68"/>
      <c r="E29" s="68"/>
      <c r="F29" s="68"/>
      <c r="G29" s="68"/>
    </row>
    <row r="30" spans="1:7" s="164" customFormat="1" ht="15.75" x14ac:dyDescent="0.25">
      <c r="A30" s="167" t="s">
        <v>220</v>
      </c>
      <c r="B30" s="168"/>
      <c r="C30" s="68"/>
      <c r="D30" s="68"/>
      <c r="E30" s="68"/>
      <c r="F30" s="68"/>
      <c r="G30" s="68"/>
    </row>
    <row r="31" spans="1:7" s="164" customFormat="1" ht="15.75" x14ac:dyDescent="0.25">
      <c r="A31" s="167" t="s">
        <v>221</v>
      </c>
      <c r="B31" s="168"/>
      <c r="C31" s="68"/>
      <c r="D31" s="68"/>
      <c r="E31" s="68"/>
      <c r="F31" s="68"/>
      <c r="G31" s="68"/>
    </row>
    <row r="32" spans="1:7" s="164" customFormat="1" ht="15.75" x14ac:dyDescent="0.25">
      <c r="A32" s="167" t="s">
        <v>209</v>
      </c>
      <c r="B32" s="168"/>
      <c r="C32" s="68"/>
      <c r="D32" s="68"/>
      <c r="E32" s="68"/>
      <c r="F32" s="68"/>
      <c r="G32" s="68"/>
    </row>
    <row r="33" spans="1:7" s="164" customFormat="1" ht="80.45" customHeight="1" x14ac:dyDescent="0.25">
      <c r="A33" s="172" t="s">
        <v>222</v>
      </c>
      <c r="B33" s="168">
        <f>B34+B35+B36</f>
        <v>0</v>
      </c>
      <c r="C33" s="68"/>
      <c r="D33" s="68"/>
      <c r="E33" s="68"/>
      <c r="F33" s="68"/>
      <c r="G33" s="68"/>
    </row>
    <row r="34" spans="1:7" s="164" customFormat="1" ht="46.15" customHeight="1" x14ac:dyDescent="0.25">
      <c r="A34" s="173" t="s">
        <v>223</v>
      </c>
      <c r="B34" s="168"/>
      <c r="C34" s="68"/>
      <c r="D34" s="68"/>
      <c r="E34" s="68"/>
      <c r="F34" s="68"/>
      <c r="G34" s="68"/>
    </row>
    <row r="35" spans="1:7" s="164" customFormat="1" ht="46.15" customHeight="1" x14ac:dyDescent="0.25">
      <c r="A35" s="173" t="s">
        <v>224</v>
      </c>
      <c r="B35" s="168"/>
      <c r="C35" s="68"/>
      <c r="D35" s="68"/>
      <c r="E35" s="68"/>
      <c r="F35" s="68"/>
      <c r="G35" s="68"/>
    </row>
    <row r="36" spans="1:7" s="164" customFormat="1" ht="46.15" customHeight="1" x14ac:dyDescent="0.25">
      <c r="A36" s="173" t="s">
        <v>225</v>
      </c>
      <c r="B36" s="168"/>
      <c r="C36" s="68"/>
      <c r="D36" s="68"/>
      <c r="E36" s="68"/>
      <c r="F36" s="68"/>
      <c r="G36" s="68"/>
    </row>
    <row r="37" spans="1:7" s="164" customFormat="1" ht="46.15" customHeight="1" x14ac:dyDescent="0.25">
      <c r="A37" s="172" t="s">
        <v>226</v>
      </c>
      <c r="B37" s="174">
        <f>SUM(B38:B48)</f>
        <v>0</v>
      </c>
      <c r="C37" s="68"/>
      <c r="D37" s="68"/>
      <c r="E37" s="68"/>
      <c r="F37" s="68"/>
      <c r="G37" s="68"/>
    </row>
    <row r="38" spans="1:7" s="164" customFormat="1" ht="31.15" customHeight="1" x14ac:dyDescent="0.25">
      <c r="A38" s="175" t="s">
        <v>227</v>
      </c>
      <c r="B38" s="174"/>
      <c r="C38" s="68"/>
      <c r="D38" s="68"/>
      <c r="E38" s="68"/>
      <c r="F38" s="68"/>
      <c r="G38" s="68"/>
    </row>
    <row r="39" spans="1:7" s="164" customFormat="1" ht="31.9" customHeight="1" x14ac:dyDescent="0.25">
      <c r="A39" s="175" t="s">
        <v>228</v>
      </c>
      <c r="B39" s="174"/>
      <c r="C39" s="68"/>
      <c r="D39" s="68"/>
      <c r="E39" s="68"/>
      <c r="F39" s="68"/>
      <c r="G39" s="68"/>
    </row>
    <row r="40" spans="1:7" s="164" customFormat="1" ht="30.6" customHeight="1" x14ac:dyDescent="0.25">
      <c r="A40" s="175" t="s">
        <v>229</v>
      </c>
      <c r="B40" s="174"/>
      <c r="C40" s="68"/>
      <c r="D40" s="68"/>
      <c r="E40" s="68"/>
      <c r="F40" s="68"/>
      <c r="G40" s="68"/>
    </row>
    <row r="41" spans="1:7" s="164" customFormat="1" ht="30" customHeight="1" x14ac:dyDescent="0.25">
      <c r="A41" s="175" t="s">
        <v>230</v>
      </c>
      <c r="B41" s="174"/>
      <c r="C41" s="68"/>
      <c r="D41" s="68"/>
      <c r="E41" s="68"/>
      <c r="F41" s="68"/>
      <c r="G41" s="68"/>
    </row>
    <row r="42" spans="1:7" s="164" customFormat="1" ht="16.149999999999999" customHeight="1" x14ac:dyDescent="0.25">
      <c r="A42" s="175" t="s">
        <v>231</v>
      </c>
      <c r="B42" s="174"/>
      <c r="C42" s="68"/>
      <c r="D42" s="68"/>
      <c r="E42" s="68"/>
      <c r="F42" s="68"/>
      <c r="G42" s="68"/>
    </row>
    <row r="43" spans="1:7" s="164" customFormat="1" ht="35.450000000000003" customHeight="1" x14ac:dyDescent="0.25">
      <c r="A43" s="175" t="s">
        <v>232</v>
      </c>
      <c r="B43" s="174"/>
      <c r="C43" s="68"/>
      <c r="D43" s="68"/>
      <c r="E43" s="68"/>
      <c r="F43" s="68"/>
      <c r="G43" s="68"/>
    </row>
    <row r="44" spans="1:7" s="164" customFormat="1" ht="44.45" customHeight="1" x14ac:dyDescent="0.25">
      <c r="A44" s="175" t="s">
        <v>233</v>
      </c>
      <c r="B44" s="174"/>
      <c r="C44" s="68"/>
      <c r="D44" s="68"/>
      <c r="E44" s="68"/>
      <c r="F44" s="68"/>
      <c r="G44" s="68"/>
    </row>
    <row r="45" spans="1:7" s="164" customFormat="1" ht="30.6" customHeight="1" x14ac:dyDescent="0.25">
      <c r="A45" s="175" t="s">
        <v>234</v>
      </c>
      <c r="B45" s="174"/>
      <c r="C45" s="68"/>
      <c r="D45" s="68"/>
      <c r="E45" s="68"/>
      <c r="F45" s="68"/>
      <c r="G45" s="68"/>
    </row>
    <row r="46" spans="1:7" s="164" customFormat="1" ht="44.45" customHeight="1" x14ac:dyDescent="0.25">
      <c r="A46" s="175" t="s">
        <v>235</v>
      </c>
      <c r="B46" s="174"/>
      <c r="C46" s="68"/>
      <c r="D46" s="68"/>
      <c r="E46" s="68"/>
      <c r="F46" s="68"/>
      <c r="G46" s="68"/>
    </row>
    <row r="47" spans="1:7" s="164" customFormat="1" ht="48.6" customHeight="1" x14ac:dyDescent="0.25">
      <c r="A47" s="176" t="s">
        <v>236</v>
      </c>
      <c r="B47" s="174"/>
      <c r="C47" s="68"/>
      <c r="D47" s="68"/>
      <c r="E47" s="68"/>
      <c r="F47" s="68"/>
      <c r="G47" s="68"/>
    </row>
    <row r="48" spans="1:7" s="164" customFormat="1" ht="19.899999999999999" customHeight="1" x14ac:dyDescent="0.25">
      <c r="A48" s="176" t="s">
        <v>209</v>
      </c>
      <c r="B48" s="174"/>
      <c r="C48" s="68"/>
      <c r="D48" s="68"/>
      <c r="E48" s="68"/>
      <c r="F48" s="68"/>
      <c r="G48" s="68"/>
    </row>
    <row r="49" spans="1:7" s="164" customFormat="1" ht="30" customHeight="1" x14ac:dyDescent="0.25">
      <c r="A49" s="167" t="s">
        <v>237</v>
      </c>
      <c r="B49" s="169">
        <v>123825</v>
      </c>
      <c r="C49" s="68"/>
      <c r="D49" s="68"/>
      <c r="E49" s="68"/>
      <c r="F49" s="68"/>
      <c r="G49" s="68"/>
    </row>
    <row r="50" spans="1:7" s="164" customFormat="1" ht="16.899999999999999" customHeight="1" x14ac:dyDescent="0.25">
      <c r="A50" s="448" t="s">
        <v>238</v>
      </c>
      <c r="B50" s="450"/>
      <c r="C50" s="68"/>
      <c r="D50" s="68"/>
      <c r="E50" s="68"/>
      <c r="F50" s="68"/>
      <c r="G50" s="68"/>
    </row>
    <row r="51" spans="1:7" s="164" customFormat="1" ht="16.899999999999999" customHeight="1" x14ac:dyDescent="0.25">
      <c r="A51" s="177" t="s">
        <v>239</v>
      </c>
      <c r="B51" s="178"/>
      <c r="C51" s="68"/>
      <c r="D51" s="68"/>
      <c r="E51" s="68"/>
      <c r="F51" s="68"/>
      <c r="G51" s="68"/>
    </row>
    <row r="52" spans="1:7" s="164" customFormat="1" ht="13.9" customHeight="1" x14ac:dyDescent="0.25">
      <c r="A52" s="167" t="s">
        <v>240</v>
      </c>
      <c r="B52" s="168"/>
      <c r="C52" s="68"/>
      <c r="D52" s="68"/>
      <c r="E52" s="68"/>
      <c r="F52" s="68"/>
      <c r="G52" s="68"/>
    </row>
    <row r="53" spans="1:7" s="164" customFormat="1" ht="15.6" customHeight="1" x14ac:dyDescent="0.25">
      <c r="A53" s="167" t="s">
        <v>241</v>
      </c>
      <c r="B53" s="168"/>
      <c r="C53" s="68"/>
      <c r="D53" s="68"/>
      <c r="E53" s="68"/>
      <c r="F53" s="68"/>
      <c r="G53" s="68"/>
    </row>
    <row r="54" spans="1:7" s="164" customFormat="1" ht="15.6" customHeight="1" x14ac:dyDescent="0.25">
      <c r="A54" s="179" t="s">
        <v>242</v>
      </c>
      <c r="B54" s="168"/>
      <c r="C54" s="68"/>
      <c r="D54" s="68"/>
      <c r="E54" s="68"/>
      <c r="F54" s="68"/>
      <c r="G54" s="68"/>
    </row>
    <row r="55" spans="1:7" s="164" customFormat="1" ht="26.45" customHeight="1" x14ac:dyDescent="0.25">
      <c r="A55" s="167" t="s">
        <v>243</v>
      </c>
      <c r="B55" s="168"/>
      <c r="C55" s="68"/>
      <c r="D55" s="68"/>
      <c r="E55" s="68"/>
      <c r="F55" s="68"/>
      <c r="G55" s="68"/>
    </row>
    <row r="56" spans="1:7" s="164" customFormat="1" ht="26.45" customHeight="1" x14ac:dyDescent="0.25">
      <c r="A56" s="167" t="s">
        <v>244</v>
      </c>
      <c r="B56" s="168"/>
      <c r="C56" s="68"/>
      <c r="D56" s="68"/>
      <c r="E56" s="68"/>
      <c r="F56" s="68"/>
      <c r="G56" s="68"/>
    </row>
    <row r="57" spans="1:7" s="164" customFormat="1" ht="26.45" customHeight="1" x14ac:dyDescent="0.25">
      <c r="A57" s="167" t="s">
        <v>245</v>
      </c>
      <c r="B57" s="168"/>
      <c r="C57" s="68"/>
      <c r="D57" s="68"/>
      <c r="E57" s="68"/>
      <c r="F57" s="68"/>
      <c r="G57" s="68"/>
    </row>
    <row r="58" spans="1:7" s="164" customFormat="1" ht="26.45" customHeight="1" x14ac:dyDescent="0.25">
      <c r="A58" s="180" t="s">
        <v>246</v>
      </c>
      <c r="B58" s="171">
        <f>B59+B60</f>
        <v>0</v>
      </c>
      <c r="C58" s="68"/>
      <c r="D58" s="68"/>
      <c r="E58" s="68"/>
      <c r="F58" s="68"/>
      <c r="G58" s="68"/>
    </row>
    <row r="59" spans="1:7" s="164" customFormat="1" ht="15" customHeight="1" x14ac:dyDescent="0.25">
      <c r="A59" s="167" t="s">
        <v>247</v>
      </c>
      <c r="B59" s="168"/>
      <c r="C59" s="68"/>
      <c r="D59" s="68"/>
      <c r="E59" s="68"/>
      <c r="F59" s="68"/>
      <c r="G59" s="68"/>
    </row>
    <row r="60" spans="1:7" s="164" customFormat="1" ht="15" customHeight="1" x14ac:dyDescent="0.25">
      <c r="A60" s="167" t="s">
        <v>248</v>
      </c>
      <c r="B60" s="168"/>
      <c r="C60" s="68"/>
      <c r="D60" s="68"/>
      <c r="E60" s="68"/>
      <c r="F60" s="68"/>
      <c r="G60" s="68"/>
    </row>
    <row r="61" spans="1:7" s="164" customFormat="1" ht="15" customHeight="1" x14ac:dyDescent="0.25">
      <c r="A61" s="167" t="s">
        <v>249</v>
      </c>
      <c r="B61" s="168"/>
      <c r="C61" s="68"/>
      <c r="D61" s="68"/>
      <c r="E61" s="68"/>
      <c r="F61" s="68"/>
      <c r="G61" s="68"/>
    </row>
    <row r="62" spans="1:7" s="164" customFormat="1" ht="15" customHeight="1" x14ac:dyDescent="0.25">
      <c r="A62" s="170" t="s">
        <v>250</v>
      </c>
      <c r="B62" s="171">
        <f>B63+B64</f>
        <v>0</v>
      </c>
      <c r="C62" s="68"/>
      <c r="D62" s="68"/>
      <c r="E62" s="68"/>
      <c r="F62" s="68"/>
      <c r="G62" s="68"/>
    </row>
    <row r="63" spans="1:7" s="164" customFormat="1" ht="15" customHeight="1" x14ac:dyDescent="0.25">
      <c r="A63" s="167" t="s">
        <v>251</v>
      </c>
      <c r="B63" s="168"/>
      <c r="C63" s="68"/>
      <c r="D63" s="68"/>
      <c r="E63" s="68"/>
      <c r="F63" s="68"/>
      <c r="G63" s="68"/>
    </row>
    <row r="64" spans="1:7" s="164" customFormat="1" ht="15" customHeight="1" x14ac:dyDescent="0.25">
      <c r="A64" s="181" t="s">
        <v>252</v>
      </c>
      <c r="B64" s="168"/>
      <c r="C64" s="68"/>
      <c r="D64" s="68"/>
      <c r="E64" s="68"/>
      <c r="F64" s="68"/>
      <c r="G64" s="68"/>
    </row>
    <row r="65" spans="1:7" s="164" customFormat="1" ht="30.6" customHeight="1" x14ac:dyDescent="0.25">
      <c r="A65" s="182" t="s">
        <v>253</v>
      </c>
      <c r="B65" s="183"/>
      <c r="C65" s="68"/>
      <c r="D65" s="68"/>
      <c r="E65" s="68"/>
      <c r="F65" s="68"/>
      <c r="G65" s="68"/>
    </row>
    <row r="66" spans="1:7" s="164" customFormat="1" ht="15.75" x14ac:dyDescent="0.25">
      <c r="A66" s="184" t="s">
        <v>254</v>
      </c>
      <c r="B66" s="168"/>
      <c r="C66" s="68"/>
      <c r="D66" s="68"/>
      <c r="E66" s="68"/>
      <c r="F66" s="68"/>
      <c r="G66" s="68"/>
    </row>
    <row r="67" spans="1:7" s="164" customFormat="1" ht="39" customHeight="1" x14ac:dyDescent="0.25">
      <c r="A67" s="184" t="s">
        <v>255</v>
      </c>
      <c r="B67" s="168"/>
      <c r="C67" s="68"/>
      <c r="D67" s="68"/>
      <c r="E67" s="68"/>
      <c r="F67" s="68"/>
      <c r="G67" s="68"/>
    </row>
    <row r="68" spans="1:7" s="164" customFormat="1" ht="19.149999999999999" customHeight="1" x14ac:dyDescent="0.25">
      <c r="A68" s="184" t="s">
        <v>256</v>
      </c>
      <c r="B68" s="168"/>
      <c r="C68" s="68"/>
      <c r="D68" s="68"/>
      <c r="E68" s="68"/>
      <c r="F68" s="68"/>
      <c r="G68" s="68"/>
    </row>
    <row r="69" spans="1:7" s="164" customFormat="1" ht="31.5" x14ac:dyDescent="0.25">
      <c r="A69" s="185" t="s">
        <v>257</v>
      </c>
      <c r="B69" s="168"/>
      <c r="C69" s="68"/>
      <c r="D69" s="68"/>
      <c r="E69" s="68"/>
      <c r="F69" s="68"/>
      <c r="G69" s="68"/>
    </row>
    <row r="70" spans="1:7" s="164" customFormat="1" ht="35.25" customHeight="1" x14ac:dyDescent="0.25">
      <c r="A70" s="184" t="s">
        <v>258</v>
      </c>
      <c r="B70" s="168"/>
      <c r="C70" s="68"/>
      <c r="D70" s="68"/>
      <c r="E70" s="68"/>
      <c r="F70" s="68"/>
      <c r="G70" s="68"/>
    </row>
    <row r="71" spans="1:7" ht="15.75" x14ac:dyDescent="0.25">
      <c r="A71" s="454" t="s">
        <v>259</v>
      </c>
      <c r="B71" s="505"/>
    </row>
    <row r="72" spans="1:7" s="164" customFormat="1" ht="126.6" customHeight="1" x14ac:dyDescent="0.25">
      <c r="A72" s="179" t="s">
        <v>260</v>
      </c>
      <c r="B72" s="168"/>
      <c r="C72" s="68"/>
      <c r="D72" s="68"/>
      <c r="E72" s="68"/>
      <c r="F72" s="68"/>
      <c r="G72" s="68"/>
    </row>
    <row r="73" spans="1:7" s="164" customFormat="1" ht="49.15" customHeight="1" thickBot="1" x14ac:dyDescent="0.3">
      <c r="A73" s="186" t="s">
        <v>261</v>
      </c>
      <c r="B73" s="187"/>
      <c r="C73" s="68"/>
      <c r="D73" s="68"/>
      <c r="E73" s="68"/>
      <c r="F73" s="68"/>
      <c r="G73" s="68"/>
    </row>
  </sheetData>
  <mergeCells count="9">
    <mergeCell ref="A9:B9"/>
    <mergeCell ref="A50:B50"/>
    <mergeCell ref="A71:B71"/>
    <mergeCell ref="A2:B3"/>
    <mergeCell ref="A4:B4"/>
    <mergeCell ref="A5:A6"/>
    <mergeCell ref="B5:B6"/>
    <mergeCell ref="A7:B7"/>
    <mergeCell ref="A8:B8"/>
  </mergeCells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2:I73"/>
  <sheetViews>
    <sheetView workbookViewId="0">
      <selection activeCell="O25" sqref="O25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9" x14ac:dyDescent="0.25">
      <c r="A2" s="506" t="s">
        <v>196</v>
      </c>
      <c r="B2" s="506"/>
    </row>
    <row r="3" spans="1:9" ht="26.45" customHeight="1" x14ac:dyDescent="0.25">
      <c r="A3" s="506"/>
      <c r="B3" s="506"/>
    </row>
    <row r="4" spans="1:9" ht="24" customHeight="1" thickBot="1" x14ac:dyDescent="0.3">
      <c r="A4" s="507" t="s">
        <v>262</v>
      </c>
      <c r="B4" s="507"/>
    </row>
    <row r="5" spans="1:9" ht="24" customHeight="1" x14ac:dyDescent="0.25">
      <c r="A5" s="508" t="s">
        <v>198</v>
      </c>
      <c r="B5" s="510" t="s">
        <v>199</v>
      </c>
    </row>
    <row r="6" spans="1:9" ht="37.9" customHeight="1" thickBot="1" x14ac:dyDescent="0.3">
      <c r="A6" s="509"/>
      <c r="B6" s="511"/>
    </row>
    <row r="7" spans="1:9" s="164" customFormat="1" ht="16.5" customHeight="1" x14ac:dyDescent="0.25">
      <c r="A7" s="512" t="s">
        <v>200</v>
      </c>
      <c r="B7" s="513"/>
      <c r="C7" s="68"/>
      <c r="D7" s="189"/>
      <c r="E7" s="68"/>
      <c r="F7" s="68"/>
      <c r="G7" s="68"/>
      <c r="H7" s="68"/>
      <c r="I7" s="68"/>
    </row>
    <row r="8" spans="1:9" s="164" customFormat="1" ht="16.5" customHeight="1" x14ac:dyDescent="0.25">
      <c r="A8" s="514" t="s">
        <v>201</v>
      </c>
      <c r="B8" s="515"/>
      <c r="C8" s="68"/>
      <c r="D8" s="189"/>
      <c r="E8" s="68"/>
      <c r="F8" s="68"/>
      <c r="G8" s="68"/>
      <c r="H8" s="68"/>
      <c r="I8" s="68"/>
    </row>
    <row r="9" spans="1:9" s="164" customFormat="1" ht="28.9" customHeight="1" x14ac:dyDescent="0.25">
      <c r="A9" s="503" t="s">
        <v>202</v>
      </c>
      <c r="B9" s="504"/>
      <c r="C9" s="68"/>
      <c r="D9" s="189"/>
      <c r="E9" s="68"/>
      <c r="F9" s="68"/>
      <c r="G9" s="68"/>
      <c r="H9" s="68"/>
      <c r="I9" s="68"/>
    </row>
    <row r="10" spans="1:9" s="164" customFormat="1" ht="16.5" customHeight="1" x14ac:dyDescent="0.25">
      <c r="A10" s="165" t="s">
        <v>203</v>
      </c>
      <c r="B10" s="166">
        <f>B11+B12+B13+B14</f>
        <v>16448</v>
      </c>
      <c r="C10" s="68"/>
      <c r="D10" s="189"/>
      <c r="E10" s="68"/>
      <c r="F10" s="68"/>
      <c r="G10" s="68"/>
      <c r="H10" s="68"/>
      <c r="I10" s="68"/>
    </row>
    <row r="11" spans="1:9" s="164" customFormat="1" ht="19.149999999999999" customHeight="1" x14ac:dyDescent="0.25">
      <c r="A11" s="167" t="s">
        <v>204</v>
      </c>
      <c r="B11" s="168">
        <v>9000</v>
      </c>
      <c r="C11" s="68"/>
      <c r="D11" s="189"/>
      <c r="E11" s="68"/>
      <c r="F11" s="68"/>
      <c r="G11" s="68"/>
      <c r="H11" s="68"/>
      <c r="I11" s="68"/>
    </row>
    <row r="12" spans="1:9" s="164" customFormat="1" ht="15.75" x14ac:dyDescent="0.25">
      <c r="A12" s="167" t="s">
        <v>205</v>
      </c>
      <c r="B12" s="188">
        <v>3138</v>
      </c>
      <c r="C12" s="68"/>
      <c r="D12" s="189"/>
      <c r="E12" s="68"/>
      <c r="F12" s="68"/>
      <c r="G12" s="68"/>
      <c r="H12" s="68"/>
      <c r="I12" s="68"/>
    </row>
    <row r="13" spans="1:9" s="164" customFormat="1" ht="15.75" x14ac:dyDescent="0.25">
      <c r="A13" s="167" t="s">
        <v>206</v>
      </c>
      <c r="B13" s="168">
        <v>10</v>
      </c>
      <c r="C13" s="68"/>
      <c r="D13" s="189"/>
      <c r="E13" s="68"/>
      <c r="F13" s="68"/>
      <c r="G13" s="68"/>
      <c r="H13" s="68"/>
      <c r="I13" s="68"/>
    </row>
    <row r="14" spans="1:9" s="164" customFormat="1" ht="17.45" customHeight="1" x14ac:dyDescent="0.25">
      <c r="A14" s="167" t="s">
        <v>207</v>
      </c>
      <c r="B14" s="168">
        <v>4300</v>
      </c>
      <c r="C14" s="68"/>
      <c r="D14" s="189"/>
      <c r="E14" s="68"/>
      <c r="F14" s="68"/>
      <c r="G14" s="68"/>
      <c r="H14" s="68"/>
      <c r="I14" s="68"/>
    </row>
    <row r="15" spans="1:9" s="164" customFormat="1" ht="15.75" x14ac:dyDescent="0.25">
      <c r="A15" s="165" t="s">
        <v>208</v>
      </c>
      <c r="B15" s="166">
        <f>B16+B17+B18</f>
        <v>8895</v>
      </c>
      <c r="C15" s="68"/>
      <c r="D15" s="189"/>
      <c r="E15" s="68"/>
      <c r="F15" s="68"/>
      <c r="G15" s="68"/>
      <c r="H15" s="68"/>
      <c r="I15" s="68"/>
    </row>
    <row r="16" spans="1:9" s="164" customFormat="1" ht="15.75" x14ac:dyDescent="0.25">
      <c r="A16" s="167" t="s">
        <v>204</v>
      </c>
      <c r="B16" s="168">
        <v>6600</v>
      </c>
      <c r="C16" s="68"/>
      <c r="D16" s="189"/>
      <c r="E16" s="68"/>
      <c r="F16" s="68"/>
      <c r="G16" s="68"/>
      <c r="H16" s="68"/>
      <c r="I16" s="68"/>
    </row>
    <row r="17" spans="1:9" s="164" customFormat="1" ht="15.75" x14ac:dyDescent="0.25">
      <c r="A17" s="167" t="s">
        <v>206</v>
      </c>
      <c r="B17" s="168">
        <v>2295</v>
      </c>
      <c r="C17" s="68"/>
      <c r="D17" s="189"/>
      <c r="E17" s="68"/>
      <c r="F17" s="68"/>
      <c r="G17" s="68"/>
      <c r="H17" s="68"/>
      <c r="I17" s="68"/>
    </row>
    <row r="18" spans="1:9" s="164" customFormat="1" ht="15.75" x14ac:dyDescent="0.25">
      <c r="A18" s="167" t="s">
        <v>209</v>
      </c>
      <c r="B18" s="168"/>
      <c r="C18" s="68"/>
      <c r="D18" s="189"/>
      <c r="E18" s="68"/>
      <c r="F18" s="68"/>
      <c r="G18" s="68"/>
      <c r="H18" s="68"/>
      <c r="I18" s="68"/>
    </row>
    <row r="19" spans="1:9" s="164" customFormat="1" ht="13.9" customHeight="1" x14ac:dyDescent="0.25">
      <c r="A19" s="170" t="s">
        <v>210</v>
      </c>
      <c r="B19" s="171">
        <f>B20+B21+B22+B23</f>
        <v>4780</v>
      </c>
      <c r="C19" s="68"/>
      <c r="D19" s="189"/>
      <c r="E19" s="68"/>
      <c r="F19" s="68"/>
      <c r="G19" s="68"/>
      <c r="H19" s="68"/>
      <c r="I19" s="68"/>
    </row>
    <row r="20" spans="1:9" s="164" customFormat="1" ht="15.75" x14ac:dyDescent="0.25">
      <c r="A20" s="167" t="s">
        <v>211</v>
      </c>
      <c r="B20" s="168">
        <v>130</v>
      </c>
      <c r="C20" s="68"/>
      <c r="D20" s="189"/>
      <c r="E20" s="68"/>
      <c r="F20" s="68"/>
      <c r="G20" s="68"/>
      <c r="H20" s="68"/>
      <c r="I20" s="68"/>
    </row>
    <row r="21" spans="1:9" s="164" customFormat="1" ht="15.75" x14ac:dyDescent="0.25">
      <c r="A21" s="167" t="s">
        <v>212</v>
      </c>
      <c r="B21" s="168">
        <v>1600</v>
      </c>
      <c r="C21" s="68"/>
      <c r="D21" s="189"/>
      <c r="E21" s="68"/>
      <c r="F21" s="68"/>
      <c r="G21" s="68"/>
      <c r="H21" s="68"/>
      <c r="I21" s="68"/>
    </row>
    <row r="22" spans="1:9" s="164" customFormat="1" ht="15.75" x14ac:dyDescent="0.25">
      <c r="A22" s="167" t="s">
        <v>213</v>
      </c>
      <c r="B22" s="168">
        <v>3050</v>
      </c>
      <c r="C22" s="68"/>
      <c r="D22" s="189"/>
      <c r="E22" s="68"/>
      <c r="F22" s="68"/>
      <c r="G22" s="68"/>
      <c r="H22" s="68"/>
      <c r="I22" s="68"/>
    </row>
    <row r="23" spans="1:9" s="164" customFormat="1" ht="15.75" x14ac:dyDescent="0.25">
      <c r="A23" s="167" t="s">
        <v>209</v>
      </c>
      <c r="B23" s="168"/>
      <c r="C23" s="68"/>
      <c r="D23" s="189"/>
      <c r="E23" s="68"/>
      <c r="F23" s="68"/>
      <c r="G23" s="68"/>
      <c r="H23" s="68"/>
      <c r="I23" s="68"/>
    </row>
    <row r="24" spans="1:9" s="164" customFormat="1" ht="31.5" x14ac:dyDescent="0.25">
      <c r="A24" s="170" t="s">
        <v>214</v>
      </c>
      <c r="B24" s="171">
        <f>B25+B26+B27+B28+B29+B30+B31+B32</f>
        <v>0</v>
      </c>
      <c r="C24" s="68"/>
      <c r="D24" s="189"/>
      <c r="E24" s="68"/>
      <c r="F24" s="68"/>
      <c r="G24" s="68"/>
      <c r="H24" s="68"/>
      <c r="I24" s="68"/>
    </row>
    <row r="25" spans="1:9" s="164" customFormat="1" ht="15.75" x14ac:dyDescent="0.25">
      <c r="A25" s="167" t="s">
        <v>215</v>
      </c>
      <c r="B25" s="168"/>
      <c r="C25" s="68"/>
      <c r="D25" s="189"/>
      <c r="E25" s="68"/>
      <c r="F25" s="68"/>
      <c r="G25" s="68"/>
      <c r="H25" s="68"/>
      <c r="I25" s="68"/>
    </row>
    <row r="26" spans="1:9" s="164" customFormat="1" ht="15.75" x14ac:dyDescent="0.25">
      <c r="A26" s="167" t="s">
        <v>216</v>
      </c>
      <c r="B26" s="168"/>
      <c r="C26" s="68"/>
      <c r="D26" s="189"/>
      <c r="E26" s="68"/>
      <c r="F26" s="68"/>
      <c r="G26" s="68"/>
      <c r="H26" s="68"/>
      <c r="I26" s="68"/>
    </row>
    <row r="27" spans="1:9" s="164" customFormat="1" ht="15.75" x14ac:dyDescent="0.25">
      <c r="A27" s="167" t="s">
        <v>217</v>
      </c>
      <c r="B27" s="168"/>
      <c r="C27" s="68"/>
      <c r="D27" s="189"/>
      <c r="E27" s="68"/>
      <c r="F27" s="68"/>
      <c r="G27" s="68"/>
      <c r="H27" s="68"/>
      <c r="I27" s="68"/>
    </row>
    <row r="28" spans="1:9" s="164" customFormat="1" ht="15.75" x14ac:dyDescent="0.25">
      <c r="A28" s="167" t="s">
        <v>218</v>
      </c>
      <c r="B28" s="168"/>
      <c r="C28" s="68"/>
      <c r="D28" s="189"/>
      <c r="E28" s="68"/>
      <c r="F28" s="68"/>
      <c r="G28" s="68"/>
      <c r="H28" s="68"/>
      <c r="I28" s="68"/>
    </row>
    <row r="29" spans="1:9" s="164" customFormat="1" ht="15.75" x14ac:dyDescent="0.25">
      <c r="A29" s="167" t="s">
        <v>219</v>
      </c>
      <c r="B29" s="168"/>
      <c r="C29" s="68"/>
      <c r="D29" s="189"/>
      <c r="E29" s="68"/>
      <c r="F29" s="68"/>
      <c r="G29" s="68"/>
      <c r="H29" s="68"/>
      <c r="I29" s="68"/>
    </row>
    <row r="30" spans="1:9" s="164" customFormat="1" ht="15.75" x14ac:dyDescent="0.25">
      <c r="A30" s="167" t="s">
        <v>220</v>
      </c>
      <c r="B30" s="168"/>
      <c r="C30" s="68"/>
      <c r="D30" s="189"/>
      <c r="E30" s="68"/>
      <c r="F30" s="68"/>
      <c r="G30" s="68"/>
      <c r="H30" s="68"/>
      <c r="I30" s="68"/>
    </row>
    <row r="31" spans="1:9" s="164" customFormat="1" ht="15.75" x14ac:dyDescent="0.25">
      <c r="A31" s="167" t="s">
        <v>221</v>
      </c>
      <c r="B31" s="168"/>
      <c r="C31" s="68"/>
      <c r="D31" s="189"/>
      <c r="E31" s="68"/>
      <c r="F31" s="68"/>
      <c r="G31" s="68"/>
      <c r="H31" s="68"/>
      <c r="I31" s="68"/>
    </row>
    <row r="32" spans="1:9" s="164" customFormat="1" ht="15.75" x14ac:dyDescent="0.25">
      <c r="A32" s="167" t="s">
        <v>209</v>
      </c>
      <c r="B32" s="168"/>
      <c r="C32" s="68"/>
      <c r="D32" s="189"/>
      <c r="E32" s="68"/>
      <c r="F32" s="68"/>
      <c r="G32" s="68"/>
      <c r="H32" s="68"/>
      <c r="I32" s="68"/>
    </row>
    <row r="33" spans="1:9" s="164" customFormat="1" ht="80.45" customHeight="1" x14ac:dyDescent="0.25">
      <c r="A33" s="172" t="s">
        <v>222</v>
      </c>
      <c r="B33" s="168">
        <f>B34+B35+B36</f>
        <v>0</v>
      </c>
      <c r="C33" s="68"/>
      <c r="D33" s="189"/>
      <c r="E33" s="68"/>
      <c r="F33" s="68"/>
      <c r="G33" s="68"/>
      <c r="H33" s="68"/>
      <c r="I33" s="68"/>
    </row>
    <row r="34" spans="1:9" s="164" customFormat="1" ht="46.15" customHeight="1" x14ac:dyDescent="0.25">
      <c r="A34" s="173" t="s">
        <v>223</v>
      </c>
      <c r="B34" s="168"/>
      <c r="C34" s="68"/>
      <c r="D34" s="189"/>
      <c r="E34" s="68"/>
      <c r="F34" s="68"/>
      <c r="G34" s="68"/>
      <c r="H34" s="68"/>
      <c r="I34" s="68"/>
    </row>
    <row r="35" spans="1:9" s="164" customFormat="1" ht="46.15" customHeight="1" x14ac:dyDescent="0.25">
      <c r="A35" s="173" t="s">
        <v>224</v>
      </c>
      <c r="B35" s="168"/>
      <c r="C35" s="68"/>
      <c r="D35" s="189"/>
      <c r="E35" s="68"/>
      <c r="F35" s="68"/>
      <c r="G35" s="68"/>
      <c r="H35" s="68"/>
      <c r="I35" s="68"/>
    </row>
    <row r="36" spans="1:9" s="164" customFormat="1" ht="46.15" customHeight="1" x14ac:dyDescent="0.25">
      <c r="A36" s="173" t="s">
        <v>225</v>
      </c>
      <c r="B36" s="168"/>
      <c r="C36" s="68"/>
      <c r="D36" s="189"/>
      <c r="E36" s="68"/>
      <c r="F36" s="68"/>
      <c r="G36" s="68"/>
      <c r="H36" s="68"/>
      <c r="I36" s="68"/>
    </row>
    <row r="37" spans="1:9" s="164" customFormat="1" ht="46.15" customHeight="1" x14ac:dyDescent="0.25">
      <c r="A37" s="172" t="s">
        <v>226</v>
      </c>
      <c r="B37" s="174">
        <f>SUM(B38:B48)</f>
        <v>0</v>
      </c>
      <c r="C37" s="68"/>
      <c r="D37" s="189"/>
      <c r="E37" s="68"/>
      <c r="F37" s="68"/>
      <c r="G37" s="68"/>
      <c r="H37" s="68"/>
      <c r="I37" s="68"/>
    </row>
    <row r="38" spans="1:9" s="164" customFormat="1" ht="31.15" customHeight="1" x14ac:dyDescent="0.25">
      <c r="A38" s="175" t="s">
        <v>227</v>
      </c>
      <c r="B38" s="174"/>
      <c r="C38" s="68"/>
      <c r="D38" s="189"/>
      <c r="E38" s="68"/>
      <c r="F38" s="68"/>
      <c r="G38" s="68"/>
      <c r="H38" s="68"/>
      <c r="I38" s="68"/>
    </row>
    <row r="39" spans="1:9" s="164" customFormat="1" ht="31.9" customHeight="1" x14ac:dyDescent="0.25">
      <c r="A39" s="175" t="s">
        <v>228</v>
      </c>
      <c r="B39" s="174"/>
      <c r="C39" s="68"/>
      <c r="D39" s="189"/>
      <c r="E39" s="68"/>
      <c r="F39" s="68"/>
      <c r="G39" s="68"/>
      <c r="H39" s="68"/>
      <c r="I39" s="68"/>
    </row>
    <row r="40" spans="1:9" s="164" customFormat="1" ht="30.6" customHeight="1" x14ac:dyDescent="0.25">
      <c r="A40" s="175" t="s">
        <v>229</v>
      </c>
      <c r="B40" s="174"/>
      <c r="C40" s="68"/>
      <c r="D40" s="189"/>
      <c r="E40" s="68"/>
      <c r="F40" s="68"/>
      <c r="G40" s="68"/>
      <c r="H40" s="68"/>
      <c r="I40" s="68"/>
    </row>
    <row r="41" spans="1:9" s="164" customFormat="1" ht="30" customHeight="1" x14ac:dyDescent="0.25">
      <c r="A41" s="175" t="s">
        <v>230</v>
      </c>
      <c r="B41" s="174"/>
      <c r="C41" s="68"/>
      <c r="D41" s="189"/>
      <c r="E41" s="68"/>
      <c r="F41" s="68"/>
      <c r="G41" s="68"/>
      <c r="H41" s="68"/>
      <c r="I41" s="68"/>
    </row>
    <row r="42" spans="1:9" s="164" customFormat="1" ht="16.149999999999999" customHeight="1" x14ac:dyDescent="0.25">
      <c r="A42" s="175" t="s">
        <v>231</v>
      </c>
      <c r="B42" s="174"/>
      <c r="C42" s="68"/>
      <c r="D42" s="189"/>
      <c r="E42" s="68"/>
      <c r="F42" s="68"/>
      <c r="G42" s="68"/>
      <c r="H42" s="68"/>
      <c r="I42" s="68"/>
    </row>
    <row r="43" spans="1:9" s="164" customFormat="1" ht="35.450000000000003" customHeight="1" x14ac:dyDescent="0.25">
      <c r="A43" s="175" t="s">
        <v>232</v>
      </c>
      <c r="B43" s="174"/>
      <c r="C43" s="68"/>
      <c r="D43" s="189"/>
      <c r="E43" s="68"/>
      <c r="F43" s="68"/>
      <c r="G43" s="68"/>
      <c r="H43" s="68"/>
      <c r="I43" s="68"/>
    </row>
    <row r="44" spans="1:9" s="164" customFormat="1" ht="44.45" customHeight="1" x14ac:dyDescent="0.25">
      <c r="A44" s="175" t="s">
        <v>233</v>
      </c>
      <c r="B44" s="174"/>
      <c r="C44" s="68"/>
      <c r="D44" s="189"/>
      <c r="E44" s="68"/>
      <c r="F44" s="68"/>
      <c r="G44" s="68"/>
      <c r="H44" s="68"/>
      <c r="I44" s="68"/>
    </row>
    <row r="45" spans="1:9" s="164" customFormat="1" ht="30.6" customHeight="1" x14ac:dyDescent="0.25">
      <c r="A45" s="175" t="s">
        <v>234</v>
      </c>
      <c r="B45" s="174"/>
      <c r="C45" s="68"/>
      <c r="D45" s="189"/>
      <c r="E45" s="68"/>
      <c r="F45" s="68"/>
      <c r="G45" s="68"/>
      <c r="H45" s="68"/>
      <c r="I45" s="68"/>
    </row>
    <row r="46" spans="1:9" s="164" customFormat="1" ht="44.45" customHeight="1" x14ac:dyDescent="0.25">
      <c r="A46" s="175" t="s">
        <v>235</v>
      </c>
      <c r="B46" s="174"/>
      <c r="C46" s="68"/>
      <c r="D46" s="189"/>
      <c r="E46" s="68"/>
      <c r="F46" s="68"/>
      <c r="G46" s="68"/>
      <c r="H46" s="68"/>
      <c r="I46" s="68"/>
    </row>
    <row r="47" spans="1:9" s="164" customFormat="1" ht="48.6" customHeight="1" x14ac:dyDescent="0.25">
      <c r="A47" s="176" t="s">
        <v>236</v>
      </c>
      <c r="B47" s="174"/>
      <c r="C47" s="68"/>
      <c r="D47" s="189"/>
      <c r="E47" s="68"/>
      <c r="F47" s="68"/>
      <c r="G47" s="68"/>
      <c r="H47" s="68"/>
      <c r="I47" s="68"/>
    </row>
    <row r="48" spans="1:9" s="164" customFormat="1" ht="19.899999999999999" customHeight="1" x14ac:dyDescent="0.25">
      <c r="A48" s="176" t="s">
        <v>209</v>
      </c>
      <c r="B48" s="174"/>
      <c r="C48" s="68"/>
      <c r="D48" s="189"/>
      <c r="E48" s="68"/>
      <c r="F48" s="68"/>
      <c r="G48" s="68"/>
      <c r="H48" s="68"/>
      <c r="I48" s="68"/>
    </row>
    <row r="49" spans="1:9" s="164" customFormat="1" ht="30" customHeight="1" x14ac:dyDescent="0.25">
      <c r="A49" s="167" t="s">
        <v>237</v>
      </c>
      <c r="B49" s="168"/>
      <c r="C49" s="190"/>
      <c r="D49" s="189"/>
      <c r="E49" s="68"/>
      <c r="F49" s="68"/>
      <c r="G49" s="68"/>
      <c r="H49" s="68"/>
      <c r="I49" s="68"/>
    </row>
    <row r="50" spans="1:9" s="164" customFormat="1" ht="16.899999999999999" customHeight="1" x14ac:dyDescent="0.25">
      <c r="A50" s="448" t="s">
        <v>238</v>
      </c>
      <c r="B50" s="450"/>
      <c r="C50" s="68"/>
      <c r="D50" s="189"/>
      <c r="E50" s="68"/>
      <c r="F50" s="68"/>
      <c r="G50" s="68"/>
      <c r="H50" s="68"/>
      <c r="I50" s="68"/>
    </row>
    <row r="51" spans="1:9" s="164" customFormat="1" ht="16.899999999999999" customHeight="1" x14ac:dyDescent="0.25">
      <c r="A51" s="177" t="s">
        <v>239</v>
      </c>
      <c r="B51" s="178"/>
      <c r="C51" s="68"/>
      <c r="D51" s="189"/>
      <c r="E51" s="68"/>
      <c r="F51" s="68"/>
      <c r="G51" s="68"/>
      <c r="H51" s="68"/>
      <c r="I51" s="68"/>
    </row>
    <row r="52" spans="1:9" s="164" customFormat="1" ht="13.9" customHeight="1" x14ac:dyDescent="0.25">
      <c r="A52" s="167" t="s">
        <v>240</v>
      </c>
      <c r="B52" s="168"/>
      <c r="C52" s="190"/>
      <c r="D52" s="189"/>
      <c r="E52" s="68"/>
      <c r="F52" s="68"/>
      <c r="G52" s="68"/>
      <c r="H52" s="68"/>
      <c r="I52" s="68"/>
    </row>
    <row r="53" spans="1:9" s="164" customFormat="1" ht="15.6" customHeight="1" x14ac:dyDescent="0.25">
      <c r="A53" s="167" t="s">
        <v>241</v>
      </c>
      <c r="B53" s="168"/>
      <c r="C53" s="190"/>
      <c r="D53" s="189"/>
      <c r="E53" s="68"/>
      <c r="F53" s="68"/>
      <c r="G53" s="68"/>
      <c r="H53" s="68"/>
      <c r="I53" s="68"/>
    </row>
    <row r="54" spans="1:9" s="164" customFormat="1" ht="15.6" customHeight="1" x14ac:dyDescent="0.25">
      <c r="A54" s="179" t="s">
        <v>242</v>
      </c>
      <c r="B54" s="168"/>
      <c r="C54" s="190"/>
      <c r="D54" s="189"/>
      <c r="E54" s="68"/>
      <c r="F54" s="68"/>
      <c r="G54" s="68"/>
      <c r="H54" s="68"/>
      <c r="I54" s="68"/>
    </row>
    <row r="55" spans="1:9" s="164" customFormat="1" ht="26.45" customHeight="1" x14ac:dyDescent="0.25">
      <c r="A55" s="167" t="s">
        <v>243</v>
      </c>
      <c r="B55" s="168"/>
      <c r="C55" s="190"/>
      <c r="D55" s="189"/>
      <c r="E55" s="68"/>
      <c r="F55" s="68"/>
      <c r="G55" s="68"/>
      <c r="H55" s="68"/>
      <c r="I55" s="68"/>
    </row>
    <row r="56" spans="1:9" s="164" customFormat="1" ht="26.45" customHeight="1" x14ac:dyDescent="0.25">
      <c r="A56" s="167" t="s">
        <v>244</v>
      </c>
      <c r="B56" s="168"/>
      <c r="C56" s="190"/>
      <c r="D56" s="189"/>
      <c r="E56" s="68"/>
      <c r="F56" s="68"/>
      <c r="G56" s="68"/>
      <c r="H56" s="68"/>
      <c r="I56" s="68"/>
    </row>
    <row r="57" spans="1:9" s="164" customFormat="1" ht="26.45" customHeight="1" x14ac:dyDescent="0.25">
      <c r="A57" s="167" t="s">
        <v>245</v>
      </c>
      <c r="B57" s="168"/>
      <c r="C57" s="190"/>
      <c r="D57" s="189"/>
      <c r="E57" s="68"/>
      <c r="F57" s="68"/>
      <c r="G57" s="68"/>
      <c r="H57" s="68"/>
      <c r="I57" s="68"/>
    </row>
    <row r="58" spans="1:9" s="164" customFormat="1" ht="26.45" customHeight="1" x14ac:dyDescent="0.25">
      <c r="A58" s="180" t="s">
        <v>246</v>
      </c>
      <c r="B58" s="171">
        <f>B59+B60</f>
        <v>0</v>
      </c>
      <c r="C58" s="190"/>
      <c r="D58" s="189"/>
      <c r="E58" s="68"/>
      <c r="F58" s="68"/>
      <c r="G58" s="68"/>
      <c r="H58" s="68"/>
      <c r="I58" s="68"/>
    </row>
    <row r="59" spans="1:9" s="164" customFormat="1" ht="15" customHeight="1" x14ac:dyDescent="0.25">
      <c r="A59" s="167" t="s">
        <v>247</v>
      </c>
      <c r="B59" s="168"/>
      <c r="C59" s="190"/>
      <c r="D59" s="189"/>
      <c r="E59" s="68"/>
      <c r="F59" s="68"/>
      <c r="G59" s="68"/>
      <c r="H59" s="68"/>
      <c r="I59" s="68"/>
    </row>
    <row r="60" spans="1:9" s="164" customFormat="1" ht="15" customHeight="1" x14ac:dyDescent="0.25">
      <c r="A60" s="167" t="s">
        <v>248</v>
      </c>
      <c r="B60" s="168"/>
      <c r="C60" s="190"/>
      <c r="D60" s="189"/>
      <c r="E60" s="68"/>
      <c r="F60" s="68"/>
      <c r="G60" s="68"/>
      <c r="H60" s="68"/>
      <c r="I60" s="68"/>
    </row>
    <row r="61" spans="1:9" s="164" customFormat="1" ht="15" customHeight="1" x14ac:dyDescent="0.25">
      <c r="A61" s="167" t="s">
        <v>249</v>
      </c>
      <c r="B61" s="168"/>
      <c r="C61" s="190"/>
      <c r="D61" s="189"/>
      <c r="E61" s="68"/>
      <c r="F61" s="68"/>
      <c r="G61" s="68"/>
      <c r="H61" s="68"/>
      <c r="I61" s="68"/>
    </row>
    <row r="62" spans="1:9" s="164" customFormat="1" ht="15" customHeight="1" x14ac:dyDescent="0.25">
      <c r="A62" s="170" t="s">
        <v>250</v>
      </c>
      <c r="B62" s="171">
        <f>B63+B64</f>
        <v>0</v>
      </c>
      <c r="C62" s="190"/>
      <c r="D62" s="189"/>
      <c r="E62" s="68"/>
      <c r="F62" s="68"/>
      <c r="G62" s="68"/>
      <c r="H62" s="68"/>
      <c r="I62" s="68"/>
    </row>
    <row r="63" spans="1:9" s="164" customFormat="1" ht="15" customHeight="1" x14ac:dyDescent="0.25">
      <c r="A63" s="167" t="s">
        <v>251</v>
      </c>
      <c r="B63" s="168"/>
      <c r="C63" s="190"/>
      <c r="D63" s="189"/>
      <c r="E63" s="68"/>
      <c r="F63" s="68"/>
      <c r="G63" s="68"/>
      <c r="H63" s="68"/>
      <c r="I63" s="68"/>
    </row>
    <row r="64" spans="1:9" s="164" customFormat="1" ht="15" customHeight="1" x14ac:dyDescent="0.25">
      <c r="A64" s="181" t="s">
        <v>252</v>
      </c>
      <c r="B64" s="168"/>
      <c r="C64" s="190"/>
      <c r="D64" s="189"/>
      <c r="E64" s="68"/>
      <c r="F64" s="68"/>
      <c r="G64" s="68"/>
      <c r="H64" s="68"/>
      <c r="I64" s="68"/>
    </row>
    <row r="65" spans="1:9" s="164" customFormat="1" ht="30.6" customHeight="1" x14ac:dyDescent="0.25">
      <c r="A65" s="182" t="s">
        <v>253</v>
      </c>
      <c r="B65" s="183"/>
      <c r="C65" s="190"/>
      <c r="D65" s="189"/>
      <c r="E65" s="68"/>
      <c r="F65" s="68"/>
      <c r="G65" s="68"/>
      <c r="H65" s="68"/>
      <c r="I65" s="68"/>
    </row>
    <row r="66" spans="1:9" s="164" customFormat="1" ht="15.75" x14ac:dyDescent="0.25">
      <c r="A66" s="184" t="s">
        <v>254</v>
      </c>
      <c r="B66" s="168"/>
      <c r="C66" s="190"/>
      <c r="D66" s="189"/>
      <c r="E66" s="68"/>
      <c r="F66" s="68"/>
      <c r="G66" s="68"/>
      <c r="H66" s="68"/>
      <c r="I66" s="68"/>
    </row>
    <row r="67" spans="1:9" s="164" customFormat="1" ht="39" customHeight="1" x14ac:dyDescent="0.25">
      <c r="A67" s="184" t="s">
        <v>255</v>
      </c>
      <c r="B67" s="168"/>
      <c r="C67" s="190"/>
      <c r="D67" s="189"/>
      <c r="E67" s="68"/>
      <c r="F67" s="68"/>
      <c r="G67" s="68"/>
      <c r="H67" s="68"/>
      <c r="I67" s="68"/>
    </row>
    <row r="68" spans="1:9" s="164" customFormat="1" ht="19.149999999999999" customHeight="1" x14ac:dyDescent="0.25">
      <c r="A68" s="184" t="s">
        <v>256</v>
      </c>
      <c r="B68" s="168"/>
      <c r="C68" s="190"/>
      <c r="D68" s="189"/>
      <c r="E68" s="68"/>
      <c r="F68" s="68"/>
      <c r="G68" s="68"/>
      <c r="H68" s="68"/>
      <c r="I68" s="68"/>
    </row>
    <row r="69" spans="1:9" s="164" customFormat="1" ht="31.5" x14ac:dyDescent="0.25">
      <c r="A69" s="185" t="s">
        <v>257</v>
      </c>
      <c r="B69" s="168"/>
      <c r="C69" s="190"/>
      <c r="D69" s="189"/>
      <c r="E69" s="68"/>
      <c r="F69" s="68"/>
      <c r="G69" s="68"/>
      <c r="H69" s="68"/>
      <c r="I69" s="68"/>
    </row>
    <row r="70" spans="1:9" s="164" customFormat="1" ht="35.25" customHeight="1" x14ac:dyDescent="0.25">
      <c r="A70" s="184" t="s">
        <v>258</v>
      </c>
      <c r="B70" s="168"/>
      <c r="C70" s="190"/>
      <c r="D70" s="189"/>
      <c r="E70" s="68"/>
      <c r="F70" s="68"/>
      <c r="G70" s="68"/>
      <c r="H70" s="68"/>
      <c r="I70" s="68"/>
    </row>
    <row r="71" spans="1:9" ht="15.75" x14ac:dyDescent="0.25">
      <c r="A71" s="454" t="s">
        <v>259</v>
      </c>
      <c r="B71" s="505"/>
    </row>
    <row r="72" spans="1:9" s="164" customFormat="1" ht="126.6" customHeight="1" x14ac:dyDescent="0.25">
      <c r="A72" s="179" t="s">
        <v>260</v>
      </c>
      <c r="B72" s="168"/>
      <c r="C72" s="68"/>
      <c r="D72" s="189"/>
      <c r="E72" s="68"/>
      <c r="F72" s="68"/>
      <c r="G72" s="68"/>
      <c r="H72" s="68"/>
      <c r="I72" s="68"/>
    </row>
    <row r="73" spans="1:9" s="164" customFormat="1" ht="49.15" customHeight="1" thickBot="1" x14ac:dyDescent="0.3">
      <c r="A73" s="186" t="s">
        <v>261</v>
      </c>
      <c r="B73" s="187"/>
      <c r="C73" s="68"/>
      <c r="D73" s="189"/>
      <c r="E73" s="68"/>
      <c r="F73" s="68"/>
      <c r="G73" s="68"/>
      <c r="H73" s="68"/>
      <c r="I73" s="68"/>
    </row>
  </sheetData>
  <mergeCells count="9">
    <mergeCell ref="A9:B9"/>
    <mergeCell ref="A50:B50"/>
    <mergeCell ref="A71:B71"/>
    <mergeCell ref="A2:B3"/>
    <mergeCell ref="A4:B4"/>
    <mergeCell ref="A5:A6"/>
    <mergeCell ref="B5:B6"/>
    <mergeCell ref="A7:B7"/>
    <mergeCell ref="A8:B8"/>
  </mergeCells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W51"/>
  <sheetViews>
    <sheetView zoomScale="60" zoomScaleNormal="60" zoomScaleSheetLayoutView="66" workbookViewId="0">
      <selection activeCell="A41" sqref="A41:B41"/>
    </sheetView>
  </sheetViews>
  <sheetFormatPr defaultColWidth="8.85546875" defaultRowHeight="15" x14ac:dyDescent="0.25"/>
  <cols>
    <col min="1" max="1" width="35.42578125" style="164" customWidth="1"/>
    <col min="2" max="2" width="35.7109375" style="164" customWidth="1"/>
    <col min="3" max="3" width="15.28515625" style="164" customWidth="1"/>
    <col min="4" max="4" width="16.28515625" style="164" customWidth="1"/>
    <col min="5" max="5" width="15.140625" style="164" customWidth="1"/>
    <col min="6" max="6" width="17.7109375" style="67" customWidth="1"/>
    <col min="7" max="7" width="15.42578125" style="67" customWidth="1"/>
    <col min="8" max="8" width="20.28515625" style="67" customWidth="1"/>
    <col min="9" max="9" width="15.28515625" style="164" customWidth="1"/>
    <col min="10" max="10" width="18.140625" style="164" customWidth="1"/>
    <col min="11" max="11" width="8.85546875" style="164"/>
    <col min="12" max="14" width="0" style="164" hidden="1" customWidth="1"/>
    <col min="15" max="231" width="8.85546875" style="164"/>
    <col min="232" max="232" width="37.28515625" style="164" customWidth="1"/>
    <col min="233" max="235" width="8.85546875" style="164"/>
    <col min="236" max="241" width="9.28515625" style="164" customWidth="1"/>
    <col min="242" max="256" width="8.85546875" style="164"/>
    <col min="257" max="257" width="35.42578125" style="164" customWidth="1"/>
    <col min="258" max="258" width="35.7109375" style="164" customWidth="1"/>
    <col min="259" max="259" width="15.28515625" style="164" customWidth="1"/>
    <col min="260" max="260" width="16.28515625" style="164" customWidth="1"/>
    <col min="261" max="261" width="15.140625" style="164" customWidth="1"/>
    <col min="262" max="262" width="17.7109375" style="164" customWidth="1"/>
    <col min="263" max="263" width="15.42578125" style="164" customWidth="1"/>
    <col min="264" max="264" width="20.28515625" style="164" customWidth="1"/>
    <col min="265" max="265" width="15.28515625" style="164" customWidth="1"/>
    <col min="266" max="266" width="18.140625" style="164" customWidth="1"/>
    <col min="267" max="267" width="8.85546875" style="164"/>
    <col min="268" max="270" width="0" style="164" hidden="1" customWidth="1"/>
    <col min="271" max="487" width="8.85546875" style="164"/>
    <col min="488" max="488" width="37.28515625" style="164" customWidth="1"/>
    <col min="489" max="491" width="8.85546875" style="164"/>
    <col min="492" max="497" width="9.28515625" style="164" customWidth="1"/>
    <col min="498" max="512" width="8.85546875" style="164"/>
    <col min="513" max="513" width="35.42578125" style="164" customWidth="1"/>
    <col min="514" max="514" width="35.7109375" style="164" customWidth="1"/>
    <col min="515" max="515" width="15.28515625" style="164" customWidth="1"/>
    <col min="516" max="516" width="16.28515625" style="164" customWidth="1"/>
    <col min="517" max="517" width="15.140625" style="164" customWidth="1"/>
    <col min="518" max="518" width="17.7109375" style="164" customWidth="1"/>
    <col min="519" max="519" width="15.42578125" style="164" customWidth="1"/>
    <col min="520" max="520" width="20.28515625" style="164" customWidth="1"/>
    <col min="521" max="521" width="15.28515625" style="164" customWidth="1"/>
    <col min="522" max="522" width="18.140625" style="164" customWidth="1"/>
    <col min="523" max="523" width="8.85546875" style="164"/>
    <col min="524" max="526" width="0" style="164" hidden="1" customWidth="1"/>
    <col min="527" max="743" width="8.85546875" style="164"/>
    <col min="744" max="744" width="37.28515625" style="164" customWidth="1"/>
    <col min="745" max="747" width="8.85546875" style="164"/>
    <col min="748" max="753" width="9.28515625" style="164" customWidth="1"/>
    <col min="754" max="768" width="8.85546875" style="164"/>
    <col min="769" max="769" width="35.42578125" style="164" customWidth="1"/>
    <col min="770" max="770" width="35.7109375" style="164" customWidth="1"/>
    <col min="771" max="771" width="15.28515625" style="164" customWidth="1"/>
    <col min="772" max="772" width="16.28515625" style="164" customWidth="1"/>
    <col min="773" max="773" width="15.140625" style="164" customWidth="1"/>
    <col min="774" max="774" width="17.7109375" style="164" customWidth="1"/>
    <col min="775" max="775" width="15.42578125" style="164" customWidth="1"/>
    <col min="776" max="776" width="20.28515625" style="164" customWidth="1"/>
    <col min="777" max="777" width="15.28515625" style="164" customWidth="1"/>
    <col min="778" max="778" width="18.140625" style="164" customWidth="1"/>
    <col min="779" max="779" width="8.85546875" style="164"/>
    <col min="780" max="782" width="0" style="164" hidden="1" customWidth="1"/>
    <col min="783" max="999" width="8.85546875" style="164"/>
    <col min="1000" max="1000" width="37.28515625" style="164" customWidth="1"/>
    <col min="1001" max="1003" width="8.85546875" style="164"/>
    <col min="1004" max="1009" width="9.28515625" style="164" customWidth="1"/>
    <col min="1010" max="1024" width="8.85546875" style="164"/>
    <col min="1025" max="1025" width="35.42578125" style="164" customWidth="1"/>
    <col min="1026" max="1026" width="35.7109375" style="164" customWidth="1"/>
    <col min="1027" max="1027" width="15.28515625" style="164" customWidth="1"/>
    <col min="1028" max="1028" width="16.28515625" style="164" customWidth="1"/>
    <col min="1029" max="1029" width="15.140625" style="164" customWidth="1"/>
    <col min="1030" max="1030" width="17.7109375" style="164" customWidth="1"/>
    <col min="1031" max="1031" width="15.42578125" style="164" customWidth="1"/>
    <col min="1032" max="1032" width="20.28515625" style="164" customWidth="1"/>
    <col min="1033" max="1033" width="15.28515625" style="164" customWidth="1"/>
    <col min="1034" max="1034" width="18.140625" style="164" customWidth="1"/>
    <col min="1035" max="1035" width="8.85546875" style="164"/>
    <col min="1036" max="1038" width="0" style="164" hidden="1" customWidth="1"/>
    <col min="1039" max="1255" width="8.85546875" style="164"/>
    <col min="1256" max="1256" width="37.28515625" style="164" customWidth="1"/>
    <col min="1257" max="1259" width="8.85546875" style="164"/>
    <col min="1260" max="1265" width="9.28515625" style="164" customWidth="1"/>
    <col min="1266" max="1280" width="8.85546875" style="164"/>
    <col min="1281" max="1281" width="35.42578125" style="164" customWidth="1"/>
    <col min="1282" max="1282" width="35.7109375" style="164" customWidth="1"/>
    <col min="1283" max="1283" width="15.28515625" style="164" customWidth="1"/>
    <col min="1284" max="1284" width="16.28515625" style="164" customWidth="1"/>
    <col min="1285" max="1285" width="15.140625" style="164" customWidth="1"/>
    <col min="1286" max="1286" width="17.7109375" style="164" customWidth="1"/>
    <col min="1287" max="1287" width="15.42578125" style="164" customWidth="1"/>
    <col min="1288" max="1288" width="20.28515625" style="164" customWidth="1"/>
    <col min="1289" max="1289" width="15.28515625" style="164" customWidth="1"/>
    <col min="1290" max="1290" width="18.140625" style="164" customWidth="1"/>
    <col min="1291" max="1291" width="8.85546875" style="164"/>
    <col min="1292" max="1294" width="0" style="164" hidden="1" customWidth="1"/>
    <col min="1295" max="1511" width="8.85546875" style="164"/>
    <col min="1512" max="1512" width="37.28515625" style="164" customWidth="1"/>
    <col min="1513" max="1515" width="8.85546875" style="164"/>
    <col min="1516" max="1521" width="9.28515625" style="164" customWidth="1"/>
    <col min="1522" max="1536" width="8.85546875" style="164"/>
    <col min="1537" max="1537" width="35.42578125" style="164" customWidth="1"/>
    <col min="1538" max="1538" width="35.7109375" style="164" customWidth="1"/>
    <col min="1539" max="1539" width="15.28515625" style="164" customWidth="1"/>
    <col min="1540" max="1540" width="16.28515625" style="164" customWidth="1"/>
    <col min="1541" max="1541" width="15.140625" style="164" customWidth="1"/>
    <col min="1542" max="1542" width="17.7109375" style="164" customWidth="1"/>
    <col min="1543" max="1543" width="15.42578125" style="164" customWidth="1"/>
    <col min="1544" max="1544" width="20.28515625" style="164" customWidth="1"/>
    <col min="1545" max="1545" width="15.28515625" style="164" customWidth="1"/>
    <col min="1546" max="1546" width="18.140625" style="164" customWidth="1"/>
    <col min="1547" max="1547" width="8.85546875" style="164"/>
    <col min="1548" max="1550" width="0" style="164" hidden="1" customWidth="1"/>
    <col min="1551" max="1767" width="8.85546875" style="164"/>
    <col min="1768" max="1768" width="37.28515625" style="164" customWidth="1"/>
    <col min="1769" max="1771" width="8.85546875" style="164"/>
    <col min="1772" max="1777" width="9.28515625" style="164" customWidth="1"/>
    <col min="1778" max="1792" width="8.85546875" style="164"/>
    <col min="1793" max="1793" width="35.42578125" style="164" customWidth="1"/>
    <col min="1794" max="1794" width="35.7109375" style="164" customWidth="1"/>
    <col min="1795" max="1795" width="15.28515625" style="164" customWidth="1"/>
    <col min="1796" max="1796" width="16.28515625" style="164" customWidth="1"/>
    <col min="1797" max="1797" width="15.140625" style="164" customWidth="1"/>
    <col min="1798" max="1798" width="17.7109375" style="164" customWidth="1"/>
    <col min="1799" max="1799" width="15.42578125" style="164" customWidth="1"/>
    <col min="1800" max="1800" width="20.28515625" style="164" customWidth="1"/>
    <col min="1801" max="1801" width="15.28515625" style="164" customWidth="1"/>
    <col min="1802" max="1802" width="18.140625" style="164" customWidth="1"/>
    <col min="1803" max="1803" width="8.85546875" style="164"/>
    <col min="1804" max="1806" width="0" style="164" hidden="1" customWidth="1"/>
    <col min="1807" max="2023" width="8.85546875" style="164"/>
    <col min="2024" max="2024" width="37.28515625" style="164" customWidth="1"/>
    <col min="2025" max="2027" width="8.85546875" style="164"/>
    <col min="2028" max="2033" width="9.28515625" style="164" customWidth="1"/>
    <col min="2034" max="2048" width="8.85546875" style="164"/>
    <col min="2049" max="2049" width="35.42578125" style="164" customWidth="1"/>
    <col min="2050" max="2050" width="35.7109375" style="164" customWidth="1"/>
    <col min="2051" max="2051" width="15.28515625" style="164" customWidth="1"/>
    <col min="2052" max="2052" width="16.28515625" style="164" customWidth="1"/>
    <col min="2053" max="2053" width="15.140625" style="164" customWidth="1"/>
    <col min="2054" max="2054" width="17.7109375" style="164" customWidth="1"/>
    <col min="2055" max="2055" width="15.42578125" style="164" customWidth="1"/>
    <col min="2056" max="2056" width="20.28515625" style="164" customWidth="1"/>
    <col min="2057" max="2057" width="15.28515625" style="164" customWidth="1"/>
    <col min="2058" max="2058" width="18.140625" style="164" customWidth="1"/>
    <col min="2059" max="2059" width="8.85546875" style="164"/>
    <col min="2060" max="2062" width="0" style="164" hidden="1" customWidth="1"/>
    <col min="2063" max="2279" width="8.85546875" style="164"/>
    <col min="2280" max="2280" width="37.28515625" style="164" customWidth="1"/>
    <col min="2281" max="2283" width="8.85546875" style="164"/>
    <col min="2284" max="2289" width="9.28515625" style="164" customWidth="1"/>
    <col min="2290" max="2304" width="8.85546875" style="164"/>
    <col min="2305" max="2305" width="35.42578125" style="164" customWidth="1"/>
    <col min="2306" max="2306" width="35.7109375" style="164" customWidth="1"/>
    <col min="2307" max="2307" width="15.28515625" style="164" customWidth="1"/>
    <col min="2308" max="2308" width="16.28515625" style="164" customWidth="1"/>
    <col min="2309" max="2309" width="15.140625" style="164" customWidth="1"/>
    <col min="2310" max="2310" width="17.7109375" style="164" customWidth="1"/>
    <col min="2311" max="2311" width="15.42578125" style="164" customWidth="1"/>
    <col min="2312" max="2312" width="20.28515625" style="164" customWidth="1"/>
    <col min="2313" max="2313" width="15.28515625" style="164" customWidth="1"/>
    <col min="2314" max="2314" width="18.140625" style="164" customWidth="1"/>
    <col min="2315" max="2315" width="8.85546875" style="164"/>
    <col min="2316" max="2318" width="0" style="164" hidden="1" customWidth="1"/>
    <col min="2319" max="2535" width="8.85546875" style="164"/>
    <col min="2536" max="2536" width="37.28515625" style="164" customWidth="1"/>
    <col min="2537" max="2539" width="8.85546875" style="164"/>
    <col min="2540" max="2545" width="9.28515625" style="164" customWidth="1"/>
    <col min="2546" max="2560" width="8.85546875" style="164"/>
    <col min="2561" max="2561" width="35.42578125" style="164" customWidth="1"/>
    <col min="2562" max="2562" width="35.7109375" style="164" customWidth="1"/>
    <col min="2563" max="2563" width="15.28515625" style="164" customWidth="1"/>
    <col min="2564" max="2564" width="16.28515625" style="164" customWidth="1"/>
    <col min="2565" max="2565" width="15.140625" style="164" customWidth="1"/>
    <col min="2566" max="2566" width="17.7109375" style="164" customWidth="1"/>
    <col min="2567" max="2567" width="15.42578125" style="164" customWidth="1"/>
    <col min="2568" max="2568" width="20.28515625" style="164" customWidth="1"/>
    <col min="2569" max="2569" width="15.28515625" style="164" customWidth="1"/>
    <col min="2570" max="2570" width="18.140625" style="164" customWidth="1"/>
    <col min="2571" max="2571" width="8.85546875" style="164"/>
    <col min="2572" max="2574" width="0" style="164" hidden="1" customWidth="1"/>
    <col min="2575" max="2791" width="8.85546875" style="164"/>
    <col min="2792" max="2792" width="37.28515625" style="164" customWidth="1"/>
    <col min="2793" max="2795" width="8.85546875" style="164"/>
    <col min="2796" max="2801" width="9.28515625" style="164" customWidth="1"/>
    <col min="2802" max="2816" width="8.85546875" style="164"/>
    <col min="2817" max="2817" width="35.42578125" style="164" customWidth="1"/>
    <col min="2818" max="2818" width="35.7109375" style="164" customWidth="1"/>
    <col min="2819" max="2819" width="15.28515625" style="164" customWidth="1"/>
    <col min="2820" max="2820" width="16.28515625" style="164" customWidth="1"/>
    <col min="2821" max="2821" width="15.140625" style="164" customWidth="1"/>
    <col min="2822" max="2822" width="17.7109375" style="164" customWidth="1"/>
    <col min="2823" max="2823" width="15.42578125" style="164" customWidth="1"/>
    <col min="2824" max="2824" width="20.28515625" style="164" customWidth="1"/>
    <col min="2825" max="2825" width="15.28515625" style="164" customWidth="1"/>
    <col min="2826" max="2826" width="18.140625" style="164" customWidth="1"/>
    <col min="2827" max="2827" width="8.85546875" style="164"/>
    <col min="2828" max="2830" width="0" style="164" hidden="1" customWidth="1"/>
    <col min="2831" max="3047" width="8.85546875" style="164"/>
    <col min="3048" max="3048" width="37.28515625" style="164" customWidth="1"/>
    <col min="3049" max="3051" width="8.85546875" style="164"/>
    <col min="3052" max="3057" width="9.28515625" style="164" customWidth="1"/>
    <col min="3058" max="3072" width="8.85546875" style="164"/>
    <col min="3073" max="3073" width="35.42578125" style="164" customWidth="1"/>
    <col min="3074" max="3074" width="35.7109375" style="164" customWidth="1"/>
    <col min="3075" max="3075" width="15.28515625" style="164" customWidth="1"/>
    <col min="3076" max="3076" width="16.28515625" style="164" customWidth="1"/>
    <col min="3077" max="3077" width="15.140625" style="164" customWidth="1"/>
    <col min="3078" max="3078" width="17.7109375" style="164" customWidth="1"/>
    <col min="3079" max="3079" width="15.42578125" style="164" customWidth="1"/>
    <col min="3080" max="3080" width="20.28515625" style="164" customWidth="1"/>
    <col min="3081" max="3081" width="15.28515625" style="164" customWidth="1"/>
    <col min="3082" max="3082" width="18.140625" style="164" customWidth="1"/>
    <col min="3083" max="3083" width="8.85546875" style="164"/>
    <col min="3084" max="3086" width="0" style="164" hidden="1" customWidth="1"/>
    <col min="3087" max="3303" width="8.85546875" style="164"/>
    <col min="3304" max="3304" width="37.28515625" style="164" customWidth="1"/>
    <col min="3305" max="3307" width="8.85546875" style="164"/>
    <col min="3308" max="3313" width="9.28515625" style="164" customWidth="1"/>
    <col min="3314" max="3328" width="8.85546875" style="164"/>
    <col min="3329" max="3329" width="35.42578125" style="164" customWidth="1"/>
    <col min="3330" max="3330" width="35.7109375" style="164" customWidth="1"/>
    <col min="3331" max="3331" width="15.28515625" style="164" customWidth="1"/>
    <col min="3332" max="3332" width="16.28515625" style="164" customWidth="1"/>
    <col min="3333" max="3333" width="15.140625" style="164" customWidth="1"/>
    <col min="3334" max="3334" width="17.7109375" style="164" customWidth="1"/>
    <col min="3335" max="3335" width="15.42578125" style="164" customWidth="1"/>
    <col min="3336" max="3336" width="20.28515625" style="164" customWidth="1"/>
    <col min="3337" max="3337" width="15.28515625" style="164" customWidth="1"/>
    <col min="3338" max="3338" width="18.140625" style="164" customWidth="1"/>
    <col min="3339" max="3339" width="8.85546875" style="164"/>
    <col min="3340" max="3342" width="0" style="164" hidden="1" customWidth="1"/>
    <col min="3343" max="3559" width="8.85546875" style="164"/>
    <col min="3560" max="3560" width="37.28515625" style="164" customWidth="1"/>
    <col min="3561" max="3563" width="8.85546875" style="164"/>
    <col min="3564" max="3569" width="9.28515625" style="164" customWidth="1"/>
    <col min="3570" max="3584" width="8.85546875" style="164"/>
    <col min="3585" max="3585" width="35.42578125" style="164" customWidth="1"/>
    <col min="3586" max="3586" width="35.7109375" style="164" customWidth="1"/>
    <col min="3587" max="3587" width="15.28515625" style="164" customWidth="1"/>
    <col min="3588" max="3588" width="16.28515625" style="164" customWidth="1"/>
    <col min="3589" max="3589" width="15.140625" style="164" customWidth="1"/>
    <col min="3590" max="3590" width="17.7109375" style="164" customWidth="1"/>
    <col min="3591" max="3591" width="15.42578125" style="164" customWidth="1"/>
    <col min="3592" max="3592" width="20.28515625" style="164" customWidth="1"/>
    <col min="3593" max="3593" width="15.28515625" style="164" customWidth="1"/>
    <col min="3594" max="3594" width="18.140625" style="164" customWidth="1"/>
    <col min="3595" max="3595" width="8.85546875" style="164"/>
    <col min="3596" max="3598" width="0" style="164" hidden="1" customWidth="1"/>
    <col min="3599" max="3815" width="8.85546875" style="164"/>
    <col min="3816" max="3816" width="37.28515625" style="164" customWidth="1"/>
    <col min="3817" max="3819" width="8.85546875" style="164"/>
    <col min="3820" max="3825" width="9.28515625" style="164" customWidth="1"/>
    <col min="3826" max="3840" width="8.85546875" style="164"/>
    <col min="3841" max="3841" width="35.42578125" style="164" customWidth="1"/>
    <col min="3842" max="3842" width="35.7109375" style="164" customWidth="1"/>
    <col min="3843" max="3843" width="15.28515625" style="164" customWidth="1"/>
    <col min="3844" max="3844" width="16.28515625" style="164" customWidth="1"/>
    <col min="3845" max="3845" width="15.140625" style="164" customWidth="1"/>
    <col min="3846" max="3846" width="17.7109375" style="164" customWidth="1"/>
    <col min="3847" max="3847" width="15.42578125" style="164" customWidth="1"/>
    <col min="3848" max="3848" width="20.28515625" style="164" customWidth="1"/>
    <col min="3849" max="3849" width="15.28515625" style="164" customWidth="1"/>
    <col min="3850" max="3850" width="18.140625" style="164" customWidth="1"/>
    <col min="3851" max="3851" width="8.85546875" style="164"/>
    <col min="3852" max="3854" width="0" style="164" hidden="1" customWidth="1"/>
    <col min="3855" max="4071" width="8.85546875" style="164"/>
    <col min="4072" max="4072" width="37.28515625" style="164" customWidth="1"/>
    <col min="4073" max="4075" width="8.85546875" style="164"/>
    <col min="4076" max="4081" width="9.28515625" style="164" customWidth="1"/>
    <col min="4082" max="4096" width="8.85546875" style="164"/>
    <col min="4097" max="4097" width="35.42578125" style="164" customWidth="1"/>
    <col min="4098" max="4098" width="35.7109375" style="164" customWidth="1"/>
    <col min="4099" max="4099" width="15.28515625" style="164" customWidth="1"/>
    <col min="4100" max="4100" width="16.28515625" style="164" customWidth="1"/>
    <col min="4101" max="4101" width="15.140625" style="164" customWidth="1"/>
    <col min="4102" max="4102" width="17.7109375" style="164" customWidth="1"/>
    <col min="4103" max="4103" width="15.42578125" style="164" customWidth="1"/>
    <col min="4104" max="4104" width="20.28515625" style="164" customWidth="1"/>
    <col min="4105" max="4105" width="15.28515625" style="164" customWidth="1"/>
    <col min="4106" max="4106" width="18.140625" style="164" customWidth="1"/>
    <col min="4107" max="4107" width="8.85546875" style="164"/>
    <col min="4108" max="4110" width="0" style="164" hidden="1" customWidth="1"/>
    <col min="4111" max="4327" width="8.85546875" style="164"/>
    <col min="4328" max="4328" width="37.28515625" style="164" customWidth="1"/>
    <col min="4329" max="4331" width="8.85546875" style="164"/>
    <col min="4332" max="4337" width="9.28515625" style="164" customWidth="1"/>
    <col min="4338" max="4352" width="8.85546875" style="164"/>
    <col min="4353" max="4353" width="35.42578125" style="164" customWidth="1"/>
    <col min="4354" max="4354" width="35.7109375" style="164" customWidth="1"/>
    <col min="4355" max="4355" width="15.28515625" style="164" customWidth="1"/>
    <col min="4356" max="4356" width="16.28515625" style="164" customWidth="1"/>
    <col min="4357" max="4357" width="15.140625" style="164" customWidth="1"/>
    <col min="4358" max="4358" width="17.7109375" style="164" customWidth="1"/>
    <col min="4359" max="4359" width="15.42578125" style="164" customWidth="1"/>
    <col min="4360" max="4360" width="20.28515625" style="164" customWidth="1"/>
    <col min="4361" max="4361" width="15.28515625" style="164" customWidth="1"/>
    <col min="4362" max="4362" width="18.140625" style="164" customWidth="1"/>
    <col min="4363" max="4363" width="8.85546875" style="164"/>
    <col min="4364" max="4366" width="0" style="164" hidden="1" customWidth="1"/>
    <col min="4367" max="4583" width="8.85546875" style="164"/>
    <col min="4584" max="4584" width="37.28515625" style="164" customWidth="1"/>
    <col min="4585" max="4587" width="8.85546875" style="164"/>
    <col min="4588" max="4593" width="9.28515625" style="164" customWidth="1"/>
    <col min="4594" max="4608" width="8.85546875" style="164"/>
    <col min="4609" max="4609" width="35.42578125" style="164" customWidth="1"/>
    <col min="4610" max="4610" width="35.7109375" style="164" customWidth="1"/>
    <col min="4611" max="4611" width="15.28515625" style="164" customWidth="1"/>
    <col min="4612" max="4612" width="16.28515625" style="164" customWidth="1"/>
    <col min="4613" max="4613" width="15.140625" style="164" customWidth="1"/>
    <col min="4614" max="4614" width="17.7109375" style="164" customWidth="1"/>
    <col min="4615" max="4615" width="15.42578125" style="164" customWidth="1"/>
    <col min="4616" max="4616" width="20.28515625" style="164" customWidth="1"/>
    <col min="4617" max="4617" width="15.28515625" style="164" customWidth="1"/>
    <col min="4618" max="4618" width="18.140625" style="164" customWidth="1"/>
    <col min="4619" max="4619" width="8.85546875" style="164"/>
    <col min="4620" max="4622" width="0" style="164" hidden="1" customWidth="1"/>
    <col min="4623" max="4839" width="8.85546875" style="164"/>
    <col min="4840" max="4840" width="37.28515625" style="164" customWidth="1"/>
    <col min="4841" max="4843" width="8.85546875" style="164"/>
    <col min="4844" max="4849" width="9.28515625" style="164" customWidth="1"/>
    <col min="4850" max="4864" width="8.85546875" style="164"/>
    <col min="4865" max="4865" width="35.42578125" style="164" customWidth="1"/>
    <col min="4866" max="4866" width="35.7109375" style="164" customWidth="1"/>
    <col min="4867" max="4867" width="15.28515625" style="164" customWidth="1"/>
    <col min="4868" max="4868" width="16.28515625" style="164" customWidth="1"/>
    <col min="4869" max="4869" width="15.140625" style="164" customWidth="1"/>
    <col min="4870" max="4870" width="17.7109375" style="164" customWidth="1"/>
    <col min="4871" max="4871" width="15.42578125" style="164" customWidth="1"/>
    <col min="4872" max="4872" width="20.28515625" style="164" customWidth="1"/>
    <col min="4873" max="4873" width="15.28515625" style="164" customWidth="1"/>
    <col min="4874" max="4874" width="18.140625" style="164" customWidth="1"/>
    <col min="4875" max="4875" width="8.85546875" style="164"/>
    <col min="4876" max="4878" width="0" style="164" hidden="1" customWidth="1"/>
    <col min="4879" max="5095" width="8.85546875" style="164"/>
    <col min="5096" max="5096" width="37.28515625" style="164" customWidth="1"/>
    <col min="5097" max="5099" width="8.85546875" style="164"/>
    <col min="5100" max="5105" width="9.28515625" style="164" customWidth="1"/>
    <col min="5106" max="5120" width="8.85546875" style="164"/>
    <col min="5121" max="5121" width="35.42578125" style="164" customWidth="1"/>
    <col min="5122" max="5122" width="35.7109375" style="164" customWidth="1"/>
    <col min="5123" max="5123" width="15.28515625" style="164" customWidth="1"/>
    <col min="5124" max="5124" width="16.28515625" style="164" customWidth="1"/>
    <col min="5125" max="5125" width="15.140625" style="164" customWidth="1"/>
    <col min="5126" max="5126" width="17.7109375" style="164" customWidth="1"/>
    <col min="5127" max="5127" width="15.42578125" style="164" customWidth="1"/>
    <col min="5128" max="5128" width="20.28515625" style="164" customWidth="1"/>
    <col min="5129" max="5129" width="15.28515625" style="164" customWidth="1"/>
    <col min="5130" max="5130" width="18.140625" style="164" customWidth="1"/>
    <col min="5131" max="5131" width="8.85546875" style="164"/>
    <col min="5132" max="5134" width="0" style="164" hidden="1" customWidth="1"/>
    <col min="5135" max="5351" width="8.85546875" style="164"/>
    <col min="5352" max="5352" width="37.28515625" style="164" customWidth="1"/>
    <col min="5353" max="5355" width="8.85546875" style="164"/>
    <col min="5356" max="5361" width="9.28515625" style="164" customWidth="1"/>
    <col min="5362" max="5376" width="8.85546875" style="164"/>
    <col min="5377" max="5377" width="35.42578125" style="164" customWidth="1"/>
    <col min="5378" max="5378" width="35.7109375" style="164" customWidth="1"/>
    <col min="5379" max="5379" width="15.28515625" style="164" customWidth="1"/>
    <col min="5380" max="5380" width="16.28515625" style="164" customWidth="1"/>
    <col min="5381" max="5381" width="15.140625" style="164" customWidth="1"/>
    <col min="5382" max="5382" width="17.7109375" style="164" customWidth="1"/>
    <col min="5383" max="5383" width="15.42578125" style="164" customWidth="1"/>
    <col min="5384" max="5384" width="20.28515625" style="164" customWidth="1"/>
    <col min="5385" max="5385" width="15.28515625" style="164" customWidth="1"/>
    <col min="5386" max="5386" width="18.140625" style="164" customWidth="1"/>
    <col min="5387" max="5387" width="8.85546875" style="164"/>
    <col min="5388" max="5390" width="0" style="164" hidden="1" customWidth="1"/>
    <col min="5391" max="5607" width="8.85546875" style="164"/>
    <col min="5608" max="5608" width="37.28515625" style="164" customWidth="1"/>
    <col min="5609" max="5611" width="8.85546875" style="164"/>
    <col min="5612" max="5617" width="9.28515625" style="164" customWidth="1"/>
    <col min="5618" max="5632" width="8.85546875" style="164"/>
    <col min="5633" max="5633" width="35.42578125" style="164" customWidth="1"/>
    <col min="5634" max="5634" width="35.7109375" style="164" customWidth="1"/>
    <col min="5635" max="5635" width="15.28515625" style="164" customWidth="1"/>
    <col min="5636" max="5636" width="16.28515625" style="164" customWidth="1"/>
    <col min="5637" max="5637" width="15.140625" style="164" customWidth="1"/>
    <col min="5638" max="5638" width="17.7109375" style="164" customWidth="1"/>
    <col min="5639" max="5639" width="15.42578125" style="164" customWidth="1"/>
    <col min="5640" max="5640" width="20.28515625" style="164" customWidth="1"/>
    <col min="5641" max="5641" width="15.28515625" style="164" customWidth="1"/>
    <col min="5642" max="5642" width="18.140625" style="164" customWidth="1"/>
    <col min="5643" max="5643" width="8.85546875" style="164"/>
    <col min="5644" max="5646" width="0" style="164" hidden="1" customWidth="1"/>
    <col min="5647" max="5863" width="8.85546875" style="164"/>
    <col min="5864" max="5864" width="37.28515625" style="164" customWidth="1"/>
    <col min="5865" max="5867" width="8.85546875" style="164"/>
    <col min="5868" max="5873" width="9.28515625" style="164" customWidth="1"/>
    <col min="5874" max="5888" width="8.85546875" style="164"/>
    <col min="5889" max="5889" width="35.42578125" style="164" customWidth="1"/>
    <col min="5890" max="5890" width="35.7109375" style="164" customWidth="1"/>
    <col min="5891" max="5891" width="15.28515625" style="164" customWidth="1"/>
    <col min="5892" max="5892" width="16.28515625" style="164" customWidth="1"/>
    <col min="5893" max="5893" width="15.140625" style="164" customWidth="1"/>
    <col min="5894" max="5894" width="17.7109375" style="164" customWidth="1"/>
    <col min="5895" max="5895" width="15.42578125" style="164" customWidth="1"/>
    <col min="5896" max="5896" width="20.28515625" style="164" customWidth="1"/>
    <col min="5897" max="5897" width="15.28515625" style="164" customWidth="1"/>
    <col min="5898" max="5898" width="18.140625" style="164" customWidth="1"/>
    <col min="5899" max="5899" width="8.85546875" style="164"/>
    <col min="5900" max="5902" width="0" style="164" hidden="1" customWidth="1"/>
    <col min="5903" max="6119" width="8.85546875" style="164"/>
    <col min="6120" max="6120" width="37.28515625" style="164" customWidth="1"/>
    <col min="6121" max="6123" width="8.85546875" style="164"/>
    <col min="6124" max="6129" width="9.28515625" style="164" customWidth="1"/>
    <col min="6130" max="6144" width="8.85546875" style="164"/>
    <col min="6145" max="6145" width="35.42578125" style="164" customWidth="1"/>
    <col min="6146" max="6146" width="35.7109375" style="164" customWidth="1"/>
    <col min="6147" max="6147" width="15.28515625" style="164" customWidth="1"/>
    <col min="6148" max="6148" width="16.28515625" style="164" customWidth="1"/>
    <col min="6149" max="6149" width="15.140625" style="164" customWidth="1"/>
    <col min="6150" max="6150" width="17.7109375" style="164" customWidth="1"/>
    <col min="6151" max="6151" width="15.42578125" style="164" customWidth="1"/>
    <col min="6152" max="6152" width="20.28515625" style="164" customWidth="1"/>
    <col min="6153" max="6153" width="15.28515625" style="164" customWidth="1"/>
    <col min="6154" max="6154" width="18.140625" style="164" customWidth="1"/>
    <col min="6155" max="6155" width="8.85546875" style="164"/>
    <col min="6156" max="6158" width="0" style="164" hidden="1" customWidth="1"/>
    <col min="6159" max="6375" width="8.85546875" style="164"/>
    <col min="6376" max="6376" width="37.28515625" style="164" customWidth="1"/>
    <col min="6377" max="6379" width="8.85546875" style="164"/>
    <col min="6380" max="6385" width="9.28515625" style="164" customWidth="1"/>
    <col min="6386" max="6400" width="8.85546875" style="164"/>
    <col min="6401" max="6401" width="35.42578125" style="164" customWidth="1"/>
    <col min="6402" max="6402" width="35.7109375" style="164" customWidth="1"/>
    <col min="6403" max="6403" width="15.28515625" style="164" customWidth="1"/>
    <col min="6404" max="6404" width="16.28515625" style="164" customWidth="1"/>
    <col min="6405" max="6405" width="15.140625" style="164" customWidth="1"/>
    <col min="6406" max="6406" width="17.7109375" style="164" customWidth="1"/>
    <col min="6407" max="6407" width="15.42578125" style="164" customWidth="1"/>
    <col min="6408" max="6408" width="20.28515625" style="164" customWidth="1"/>
    <col min="6409" max="6409" width="15.28515625" style="164" customWidth="1"/>
    <col min="6410" max="6410" width="18.140625" style="164" customWidth="1"/>
    <col min="6411" max="6411" width="8.85546875" style="164"/>
    <col min="6412" max="6414" width="0" style="164" hidden="1" customWidth="1"/>
    <col min="6415" max="6631" width="8.85546875" style="164"/>
    <col min="6632" max="6632" width="37.28515625" style="164" customWidth="1"/>
    <col min="6633" max="6635" width="8.85546875" style="164"/>
    <col min="6636" max="6641" width="9.28515625" style="164" customWidth="1"/>
    <col min="6642" max="6656" width="8.85546875" style="164"/>
    <col min="6657" max="6657" width="35.42578125" style="164" customWidth="1"/>
    <col min="6658" max="6658" width="35.7109375" style="164" customWidth="1"/>
    <col min="6659" max="6659" width="15.28515625" style="164" customWidth="1"/>
    <col min="6660" max="6660" width="16.28515625" style="164" customWidth="1"/>
    <col min="6661" max="6661" width="15.140625" style="164" customWidth="1"/>
    <col min="6662" max="6662" width="17.7109375" style="164" customWidth="1"/>
    <col min="6663" max="6663" width="15.42578125" style="164" customWidth="1"/>
    <col min="6664" max="6664" width="20.28515625" style="164" customWidth="1"/>
    <col min="6665" max="6665" width="15.28515625" style="164" customWidth="1"/>
    <col min="6666" max="6666" width="18.140625" style="164" customWidth="1"/>
    <col min="6667" max="6667" width="8.85546875" style="164"/>
    <col min="6668" max="6670" width="0" style="164" hidden="1" customWidth="1"/>
    <col min="6671" max="6887" width="8.85546875" style="164"/>
    <col min="6888" max="6888" width="37.28515625" style="164" customWidth="1"/>
    <col min="6889" max="6891" width="8.85546875" style="164"/>
    <col min="6892" max="6897" width="9.28515625" style="164" customWidth="1"/>
    <col min="6898" max="6912" width="8.85546875" style="164"/>
    <col min="6913" max="6913" width="35.42578125" style="164" customWidth="1"/>
    <col min="6914" max="6914" width="35.7109375" style="164" customWidth="1"/>
    <col min="6915" max="6915" width="15.28515625" style="164" customWidth="1"/>
    <col min="6916" max="6916" width="16.28515625" style="164" customWidth="1"/>
    <col min="6917" max="6917" width="15.140625" style="164" customWidth="1"/>
    <col min="6918" max="6918" width="17.7109375" style="164" customWidth="1"/>
    <col min="6919" max="6919" width="15.42578125" style="164" customWidth="1"/>
    <col min="6920" max="6920" width="20.28515625" style="164" customWidth="1"/>
    <col min="6921" max="6921" width="15.28515625" style="164" customWidth="1"/>
    <col min="6922" max="6922" width="18.140625" style="164" customWidth="1"/>
    <col min="6923" max="6923" width="8.85546875" style="164"/>
    <col min="6924" max="6926" width="0" style="164" hidden="1" customWidth="1"/>
    <col min="6927" max="7143" width="8.85546875" style="164"/>
    <col min="7144" max="7144" width="37.28515625" style="164" customWidth="1"/>
    <col min="7145" max="7147" width="8.85546875" style="164"/>
    <col min="7148" max="7153" width="9.28515625" style="164" customWidth="1"/>
    <col min="7154" max="7168" width="8.85546875" style="164"/>
    <col min="7169" max="7169" width="35.42578125" style="164" customWidth="1"/>
    <col min="7170" max="7170" width="35.7109375" style="164" customWidth="1"/>
    <col min="7171" max="7171" width="15.28515625" style="164" customWidth="1"/>
    <col min="7172" max="7172" width="16.28515625" style="164" customWidth="1"/>
    <col min="7173" max="7173" width="15.140625" style="164" customWidth="1"/>
    <col min="7174" max="7174" width="17.7109375" style="164" customWidth="1"/>
    <col min="7175" max="7175" width="15.42578125" style="164" customWidth="1"/>
    <col min="7176" max="7176" width="20.28515625" style="164" customWidth="1"/>
    <col min="7177" max="7177" width="15.28515625" style="164" customWidth="1"/>
    <col min="7178" max="7178" width="18.140625" style="164" customWidth="1"/>
    <col min="7179" max="7179" width="8.85546875" style="164"/>
    <col min="7180" max="7182" width="0" style="164" hidden="1" customWidth="1"/>
    <col min="7183" max="7399" width="8.85546875" style="164"/>
    <col min="7400" max="7400" width="37.28515625" style="164" customWidth="1"/>
    <col min="7401" max="7403" width="8.85546875" style="164"/>
    <col min="7404" max="7409" width="9.28515625" style="164" customWidth="1"/>
    <col min="7410" max="7424" width="8.85546875" style="164"/>
    <col min="7425" max="7425" width="35.42578125" style="164" customWidth="1"/>
    <col min="7426" max="7426" width="35.7109375" style="164" customWidth="1"/>
    <col min="7427" max="7427" width="15.28515625" style="164" customWidth="1"/>
    <col min="7428" max="7428" width="16.28515625" style="164" customWidth="1"/>
    <col min="7429" max="7429" width="15.140625" style="164" customWidth="1"/>
    <col min="7430" max="7430" width="17.7109375" style="164" customWidth="1"/>
    <col min="7431" max="7431" width="15.42578125" style="164" customWidth="1"/>
    <col min="7432" max="7432" width="20.28515625" style="164" customWidth="1"/>
    <col min="7433" max="7433" width="15.28515625" style="164" customWidth="1"/>
    <col min="7434" max="7434" width="18.140625" style="164" customWidth="1"/>
    <col min="7435" max="7435" width="8.85546875" style="164"/>
    <col min="7436" max="7438" width="0" style="164" hidden="1" customWidth="1"/>
    <col min="7439" max="7655" width="8.85546875" style="164"/>
    <col min="7656" max="7656" width="37.28515625" style="164" customWidth="1"/>
    <col min="7657" max="7659" width="8.85546875" style="164"/>
    <col min="7660" max="7665" width="9.28515625" style="164" customWidth="1"/>
    <col min="7666" max="7680" width="8.85546875" style="164"/>
    <col min="7681" max="7681" width="35.42578125" style="164" customWidth="1"/>
    <col min="7682" max="7682" width="35.7109375" style="164" customWidth="1"/>
    <col min="7683" max="7683" width="15.28515625" style="164" customWidth="1"/>
    <col min="7684" max="7684" width="16.28515625" style="164" customWidth="1"/>
    <col min="7685" max="7685" width="15.140625" style="164" customWidth="1"/>
    <col min="7686" max="7686" width="17.7109375" style="164" customWidth="1"/>
    <col min="7687" max="7687" width="15.42578125" style="164" customWidth="1"/>
    <col min="7688" max="7688" width="20.28515625" style="164" customWidth="1"/>
    <col min="7689" max="7689" width="15.28515625" style="164" customWidth="1"/>
    <col min="7690" max="7690" width="18.140625" style="164" customWidth="1"/>
    <col min="7691" max="7691" width="8.85546875" style="164"/>
    <col min="7692" max="7694" width="0" style="164" hidden="1" customWidth="1"/>
    <col min="7695" max="7911" width="8.85546875" style="164"/>
    <col min="7912" max="7912" width="37.28515625" style="164" customWidth="1"/>
    <col min="7913" max="7915" width="8.85546875" style="164"/>
    <col min="7916" max="7921" width="9.28515625" style="164" customWidth="1"/>
    <col min="7922" max="7936" width="8.85546875" style="164"/>
    <col min="7937" max="7937" width="35.42578125" style="164" customWidth="1"/>
    <col min="7938" max="7938" width="35.7109375" style="164" customWidth="1"/>
    <col min="7939" max="7939" width="15.28515625" style="164" customWidth="1"/>
    <col min="7940" max="7940" width="16.28515625" style="164" customWidth="1"/>
    <col min="7941" max="7941" width="15.140625" style="164" customWidth="1"/>
    <col min="7942" max="7942" width="17.7109375" style="164" customWidth="1"/>
    <col min="7943" max="7943" width="15.42578125" style="164" customWidth="1"/>
    <col min="7944" max="7944" width="20.28515625" style="164" customWidth="1"/>
    <col min="7945" max="7945" width="15.28515625" style="164" customWidth="1"/>
    <col min="7946" max="7946" width="18.140625" style="164" customWidth="1"/>
    <col min="7947" max="7947" width="8.85546875" style="164"/>
    <col min="7948" max="7950" width="0" style="164" hidden="1" customWidth="1"/>
    <col min="7951" max="8167" width="8.85546875" style="164"/>
    <col min="8168" max="8168" width="37.28515625" style="164" customWidth="1"/>
    <col min="8169" max="8171" width="8.85546875" style="164"/>
    <col min="8172" max="8177" width="9.28515625" style="164" customWidth="1"/>
    <col min="8178" max="8192" width="8.85546875" style="164"/>
    <col min="8193" max="8193" width="35.42578125" style="164" customWidth="1"/>
    <col min="8194" max="8194" width="35.7109375" style="164" customWidth="1"/>
    <col min="8195" max="8195" width="15.28515625" style="164" customWidth="1"/>
    <col min="8196" max="8196" width="16.28515625" style="164" customWidth="1"/>
    <col min="8197" max="8197" width="15.140625" style="164" customWidth="1"/>
    <col min="8198" max="8198" width="17.7109375" style="164" customWidth="1"/>
    <col min="8199" max="8199" width="15.42578125" style="164" customWidth="1"/>
    <col min="8200" max="8200" width="20.28515625" style="164" customWidth="1"/>
    <col min="8201" max="8201" width="15.28515625" style="164" customWidth="1"/>
    <col min="8202" max="8202" width="18.140625" style="164" customWidth="1"/>
    <col min="8203" max="8203" width="8.85546875" style="164"/>
    <col min="8204" max="8206" width="0" style="164" hidden="1" customWidth="1"/>
    <col min="8207" max="8423" width="8.85546875" style="164"/>
    <col min="8424" max="8424" width="37.28515625" style="164" customWidth="1"/>
    <col min="8425" max="8427" width="8.85546875" style="164"/>
    <col min="8428" max="8433" width="9.28515625" style="164" customWidth="1"/>
    <col min="8434" max="8448" width="8.85546875" style="164"/>
    <col min="8449" max="8449" width="35.42578125" style="164" customWidth="1"/>
    <col min="8450" max="8450" width="35.7109375" style="164" customWidth="1"/>
    <col min="8451" max="8451" width="15.28515625" style="164" customWidth="1"/>
    <col min="8452" max="8452" width="16.28515625" style="164" customWidth="1"/>
    <col min="8453" max="8453" width="15.140625" style="164" customWidth="1"/>
    <col min="8454" max="8454" width="17.7109375" style="164" customWidth="1"/>
    <col min="8455" max="8455" width="15.42578125" style="164" customWidth="1"/>
    <col min="8456" max="8456" width="20.28515625" style="164" customWidth="1"/>
    <col min="8457" max="8457" width="15.28515625" style="164" customWidth="1"/>
    <col min="8458" max="8458" width="18.140625" style="164" customWidth="1"/>
    <col min="8459" max="8459" width="8.85546875" style="164"/>
    <col min="8460" max="8462" width="0" style="164" hidden="1" customWidth="1"/>
    <col min="8463" max="8679" width="8.85546875" style="164"/>
    <col min="8680" max="8680" width="37.28515625" style="164" customWidth="1"/>
    <col min="8681" max="8683" width="8.85546875" style="164"/>
    <col min="8684" max="8689" width="9.28515625" style="164" customWidth="1"/>
    <col min="8690" max="8704" width="8.85546875" style="164"/>
    <col min="8705" max="8705" width="35.42578125" style="164" customWidth="1"/>
    <col min="8706" max="8706" width="35.7109375" style="164" customWidth="1"/>
    <col min="8707" max="8707" width="15.28515625" style="164" customWidth="1"/>
    <col min="8708" max="8708" width="16.28515625" style="164" customWidth="1"/>
    <col min="8709" max="8709" width="15.140625" style="164" customWidth="1"/>
    <col min="8710" max="8710" width="17.7109375" style="164" customWidth="1"/>
    <col min="8711" max="8711" width="15.42578125" style="164" customWidth="1"/>
    <col min="8712" max="8712" width="20.28515625" style="164" customWidth="1"/>
    <col min="8713" max="8713" width="15.28515625" style="164" customWidth="1"/>
    <col min="8714" max="8714" width="18.140625" style="164" customWidth="1"/>
    <col min="8715" max="8715" width="8.85546875" style="164"/>
    <col min="8716" max="8718" width="0" style="164" hidden="1" customWidth="1"/>
    <col min="8719" max="8935" width="8.85546875" style="164"/>
    <col min="8936" max="8936" width="37.28515625" style="164" customWidth="1"/>
    <col min="8937" max="8939" width="8.85546875" style="164"/>
    <col min="8940" max="8945" width="9.28515625" style="164" customWidth="1"/>
    <col min="8946" max="8960" width="8.85546875" style="164"/>
    <col min="8961" max="8961" width="35.42578125" style="164" customWidth="1"/>
    <col min="8962" max="8962" width="35.7109375" style="164" customWidth="1"/>
    <col min="8963" max="8963" width="15.28515625" style="164" customWidth="1"/>
    <col min="8964" max="8964" width="16.28515625" style="164" customWidth="1"/>
    <col min="8965" max="8965" width="15.140625" style="164" customWidth="1"/>
    <col min="8966" max="8966" width="17.7109375" style="164" customWidth="1"/>
    <col min="8967" max="8967" width="15.42578125" style="164" customWidth="1"/>
    <col min="8968" max="8968" width="20.28515625" style="164" customWidth="1"/>
    <col min="8969" max="8969" width="15.28515625" style="164" customWidth="1"/>
    <col min="8970" max="8970" width="18.140625" style="164" customWidth="1"/>
    <col min="8971" max="8971" width="8.85546875" style="164"/>
    <col min="8972" max="8974" width="0" style="164" hidden="1" customWidth="1"/>
    <col min="8975" max="9191" width="8.85546875" style="164"/>
    <col min="9192" max="9192" width="37.28515625" style="164" customWidth="1"/>
    <col min="9193" max="9195" width="8.85546875" style="164"/>
    <col min="9196" max="9201" width="9.28515625" style="164" customWidth="1"/>
    <col min="9202" max="9216" width="8.85546875" style="164"/>
    <col min="9217" max="9217" width="35.42578125" style="164" customWidth="1"/>
    <col min="9218" max="9218" width="35.7109375" style="164" customWidth="1"/>
    <col min="9219" max="9219" width="15.28515625" style="164" customWidth="1"/>
    <col min="9220" max="9220" width="16.28515625" style="164" customWidth="1"/>
    <col min="9221" max="9221" width="15.140625" style="164" customWidth="1"/>
    <col min="9222" max="9222" width="17.7109375" style="164" customWidth="1"/>
    <col min="9223" max="9223" width="15.42578125" style="164" customWidth="1"/>
    <col min="9224" max="9224" width="20.28515625" style="164" customWidth="1"/>
    <col min="9225" max="9225" width="15.28515625" style="164" customWidth="1"/>
    <col min="9226" max="9226" width="18.140625" style="164" customWidth="1"/>
    <col min="9227" max="9227" width="8.85546875" style="164"/>
    <col min="9228" max="9230" width="0" style="164" hidden="1" customWidth="1"/>
    <col min="9231" max="9447" width="8.85546875" style="164"/>
    <col min="9448" max="9448" width="37.28515625" style="164" customWidth="1"/>
    <col min="9449" max="9451" width="8.85546875" style="164"/>
    <col min="9452" max="9457" width="9.28515625" style="164" customWidth="1"/>
    <col min="9458" max="9472" width="8.85546875" style="164"/>
    <col min="9473" max="9473" width="35.42578125" style="164" customWidth="1"/>
    <col min="9474" max="9474" width="35.7109375" style="164" customWidth="1"/>
    <col min="9475" max="9475" width="15.28515625" style="164" customWidth="1"/>
    <col min="9476" max="9476" width="16.28515625" style="164" customWidth="1"/>
    <col min="9477" max="9477" width="15.140625" style="164" customWidth="1"/>
    <col min="9478" max="9478" width="17.7109375" style="164" customWidth="1"/>
    <col min="9479" max="9479" width="15.42578125" style="164" customWidth="1"/>
    <col min="9480" max="9480" width="20.28515625" style="164" customWidth="1"/>
    <col min="9481" max="9481" width="15.28515625" style="164" customWidth="1"/>
    <col min="9482" max="9482" width="18.140625" style="164" customWidth="1"/>
    <col min="9483" max="9483" width="8.85546875" style="164"/>
    <col min="9484" max="9486" width="0" style="164" hidden="1" customWidth="1"/>
    <col min="9487" max="9703" width="8.85546875" style="164"/>
    <col min="9704" max="9704" width="37.28515625" style="164" customWidth="1"/>
    <col min="9705" max="9707" width="8.85546875" style="164"/>
    <col min="9708" max="9713" width="9.28515625" style="164" customWidth="1"/>
    <col min="9714" max="9728" width="8.85546875" style="164"/>
    <col min="9729" max="9729" width="35.42578125" style="164" customWidth="1"/>
    <col min="9730" max="9730" width="35.7109375" style="164" customWidth="1"/>
    <col min="9731" max="9731" width="15.28515625" style="164" customWidth="1"/>
    <col min="9732" max="9732" width="16.28515625" style="164" customWidth="1"/>
    <col min="9733" max="9733" width="15.140625" style="164" customWidth="1"/>
    <col min="9734" max="9734" width="17.7109375" style="164" customWidth="1"/>
    <col min="9735" max="9735" width="15.42578125" style="164" customWidth="1"/>
    <col min="9736" max="9736" width="20.28515625" style="164" customWidth="1"/>
    <col min="9737" max="9737" width="15.28515625" style="164" customWidth="1"/>
    <col min="9738" max="9738" width="18.140625" style="164" customWidth="1"/>
    <col min="9739" max="9739" width="8.85546875" style="164"/>
    <col min="9740" max="9742" width="0" style="164" hidden="1" customWidth="1"/>
    <col min="9743" max="9959" width="8.85546875" style="164"/>
    <col min="9960" max="9960" width="37.28515625" style="164" customWidth="1"/>
    <col min="9961" max="9963" width="8.85546875" style="164"/>
    <col min="9964" max="9969" width="9.28515625" style="164" customWidth="1"/>
    <col min="9970" max="9984" width="8.85546875" style="164"/>
    <col min="9985" max="9985" width="35.42578125" style="164" customWidth="1"/>
    <col min="9986" max="9986" width="35.7109375" style="164" customWidth="1"/>
    <col min="9987" max="9987" width="15.28515625" style="164" customWidth="1"/>
    <col min="9988" max="9988" width="16.28515625" style="164" customWidth="1"/>
    <col min="9989" max="9989" width="15.140625" style="164" customWidth="1"/>
    <col min="9990" max="9990" width="17.7109375" style="164" customWidth="1"/>
    <col min="9991" max="9991" width="15.42578125" style="164" customWidth="1"/>
    <col min="9992" max="9992" width="20.28515625" style="164" customWidth="1"/>
    <col min="9993" max="9993" width="15.28515625" style="164" customWidth="1"/>
    <col min="9994" max="9994" width="18.140625" style="164" customWidth="1"/>
    <col min="9995" max="9995" width="8.85546875" style="164"/>
    <col min="9996" max="9998" width="0" style="164" hidden="1" customWidth="1"/>
    <col min="9999" max="10215" width="8.85546875" style="164"/>
    <col min="10216" max="10216" width="37.28515625" style="164" customWidth="1"/>
    <col min="10217" max="10219" width="8.85546875" style="164"/>
    <col min="10220" max="10225" width="9.28515625" style="164" customWidth="1"/>
    <col min="10226" max="10240" width="8.85546875" style="164"/>
    <col min="10241" max="10241" width="35.42578125" style="164" customWidth="1"/>
    <col min="10242" max="10242" width="35.7109375" style="164" customWidth="1"/>
    <col min="10243" max="10243" width="15.28515625" style="164" customWidth="1"/>
    <col min="10244" max="10244" width="16.28515625" style="164" customWidth="1"/>
    <col min="10245" max="10245" width="15.140625" style="164" customWidth="1"/>
    <col min="10246" max="10246" width="17.7109375" style="164" customWidth="1"/>
    <col min="10247" max="10247" width="15.42578125" style="164" customWidth="1"/>
    <col min="10248" max="10248" width="20.28515625" style="164" customWidth="1"/>
    <col min="10249" max="10249" width="15.28515625" style="164" customWidth="1"/>
    <col min="10250" max="10250" width="18.140625" style="164" customWidth="1"/>
    <col min="10251" max="10251" width="8.85546875" style="164"/>
    <col min="10252" max="10254" width="0" style="164" hidden="1" customWidth="1"/>
    <col min="10255" max="10471" width="8.85546875" style="164"/>
    <col min="10472" max="10472" width="37.28515625" style="164" customWidth="1"/>
    <col min="10473" max="10475" width="8.85546875" style="164"/>
    <col min="10476" max="10481" width="9.28515625" style="164" customWidth="1"/>
    <col min="10482" max="10496" width="8.85546875" style="164"/>
    <col min="10497" max="10497" width="35.42578125" style="164" customWidth="1"/>
    <col min="10498" max="10498" width="35.7109375" style="164" customWidth="1"/>
    <col min="10499" max="10499" width="15.28515625" style="164" customWidth="1"/>
    <col min="10500" max="10500" width="16.28515625" style="164" customWidth="1"/>
    <col min="10501" max="10501" width="15.140625" style="164" customWidth="1"/>
    <col min="10502" max="10502" width="17.7109375" style="164" customWidth="1"/>
    <col min="10503" max="10503" width="15.42578125" style="164" customWidth="1"/>
    <col min="10504" max="10504" width="20.28515625" style="164" customWidth="1"/>
    <col min="10505" max="10505" width="15.28515625" style="164" customWidth="1"/>
    <col min="10506" max="10506" width="18.140625" style="164" customWidth="1"/>
    <col min="10507" max="10507" width="8.85546875" style="164"/>
    <col min="10508" max="10510" width="0" style="164" hidden="1" customWidth="1"/>
    <col min="10511" max="10727" width="8.85546875" style="164"/>
    <col min="10728" max="10728" width="37.28515625" style="164" customWidth="1"/>
    <col min="10729" max="10731" width="8.85546875" style="164"/>
    <col min="10732" max="10737" width="9.28515625" style="164" customWidth="1"/>
    <col min="10738" max="10752" width="8.85546875" style="164"/>
    <col min="10753" max="10753" width="35.42578125" style="164" customWidth="1"/>
    <col min="10754" max="10754" width="35.7109375" style="164" customWidth="1"/>
    <col min="10755" max="10755" width="15.28515625" style="164" customWidth="1"/>
    <col min="10756" max="10756" width="16.28515625" style="164" customWidth="1"/>
    <col min="10757" max="10757" width="15.140625" style="164" customWidth="1"/>
    <col min="10758" max="10758" width="17.7109375" style="164" customWidth="1"/>
    <col min="10759" max="10759" width="15.42578125" style="164" customWidth="1"/>
    <col min="10760" max="10760" width="20.28515625" style="164" customWidth="1"/>
    <col min="10761" max="10761" width="15.28515625" style="164" customWidth="1"/>
    <col min="10762" max="10762" width="18.140625" style="164" customWidth="1"/>
    <col min="10763" max="10763" width="8.85546875" style="164"/>
    <col min="10764" max="10766" width="0" style="164" hidden="1" customWidth="1"/>
    <col min="10767" max="10983" width="8.85546875" style="164"/>
    <col min="10984" max="10984" width="37.28515625" style="164" customWidth="1"/>
    <col min="10985" max="10987" width="8.85546875" style="164"/>
    <col min="10988" max="10993" width="9.28515625" style="164" customWidth="1"/>
    <col min="10994" max="11008" width="8.85546875" style="164"/>
    <col min="11009" max="11009" width="35.42578125" style="164" customWidth="1"/>
    <col min="11010" max="11010" width="35.7109375" style="164" customWidth="1"/>
    <col min="11011" max="11011" width="15.28515625" style="164" customWidth="1"/>
    <col min="11012" max="11012" width="16.28515625" style="164" customWidth="1"/>
    <col min="11013" max="11013" width="15.140625" style="164" customWidth="1"/>
    <col min="11014" max="11014" width="17.7109375" style="164" customWidth="1"/>
    <col min="11015" max="11015" width="15.42578125" style="164" customWidth="1"/>
    <col min="11016" max="11016" width="20.28515625" style="164" customWidth="1"/>
    <col min="11017" max="11017" width="15.28515625" style="164" customWidth="1"/>
    <col min="11018" max="11018" width="18.140625" style="164" customWidth="1"/>
    <col min="11019" max="11019" width="8.85546875" style="164"/>
    <col min="11020" max="11022" width="0" style="164" hidden="1" customWidth="1"/>
    <col min="11023" max="11239" width="8.85546875" style="164"/>
    <col min="11240" max="11240" width="37.28515625" style="164" customWidth="1"/>
    <col min="11241" max="11243" width="8.85546875" style="164"/>
    <col min="11244" max="11249" width="9.28515625" style="164" customWidth="1"/>
    <col min="11250" max="11264" width="8.85546875" style="164"/>
    <col min="11265" max="11265" width="35.42578125" style="164" customWidth="1"/>
    <col min="11266" max="11266" width="35.7109375" style="164" customWidth="1"/>
    <col min="11267" max="11267" width="15.28515625" style="164" customWidth="1"/>
    <col min="11268" max="11268" width="16.28515625" style="164" customWidth="1"/>
    <col min="11269" max="11269" width="15.140625" style="164" customWidth="1"/>
    <col min="11270" max="11270" width="17.7109375" style="164" customWidth="1"/>
    <col min="11271" max="11271" width="15.42578125" style="164" customWidth="1"/>
    <col min="11272" max="11272" width="20.28515625" style="164" customWidth="1"/>
    <col min="11273" max="11273" width="15.28515625" style="164" customWidth="1"/>
    <col min="11274" max="11274" width="18.140625" style="164" customWidth="1"/>
    <col min="11275" max="11275" width="8.85546875" style="164"/>
    <col min="11276" max="11278" width="0" style="164" hidden="1" customWidth="1"/>
    <col min="11279" max="11495" width="8.85546875" style="164"/>
    <col min="11496" max="11496" width="37.28515625" style="164" customWidth="1"/>
    <col min="11497" max="11499" width="8.85546875" style="164"/>
    <col min="11500" max="11505" width="9.28515625" style="164" customWidth="1"/>
    <col min="11506" max="11520" width="8.85546875" style="164"/>
    <col min="11521" max="11521" width="35.42578125" style="164" customWidth="1"/>
    <col min="11522" max="11522" width="35.7109375" style="164" customWidth="1"/>
    <col min="11523" max="11523" width="15.28515625" style="164" customWidth="1"/>
    <col min="11524" max="11524" width="16.28515625" style="164" customWidth="1"/>
    <col min="11525" max="11525" width="15.140625" style="164" customWidth="1"/>
    <col min="11526" max="11526" width="17.7109375" style="164" customWidth="1"/>
    <col min="11527" max="11527" width="15.42578125" style="164" customWidth="1"/>
    <col min="11528" max="11528" width="20.28515625" style="164" customWidth="1"/>
    <col min="11529" max="11529" width="15.28515625" style="164" customWidth="1"/>
    <col min="11530" max="11530" width="18.140625" style="164" customWidth="1"/>
    <col min="11531" max="11531" width="8.85546875" style="164"/>
    <col min="11532" max="11534" width="0" style="164" hidden="1" customWidth="1"/>
    <col min="11535" max="11751" width="8.85546875" style="164"/>
    <col min="11752" max="11752" width="37.28515625" style="164" customWidth="1"/>
    <col min="11753" max="11755" width="8.85546875" style="164"/>
    <col min="11756" max="11761" width="9.28515625" style="164" customWidth="1"/>
    <col min="11762" max="11776" width="8.85546875" style="164"/>
    <col min="11777" max="11777" width="35.42578125" style="164" customWidth="1"/>
    <col min="11778" max="11778" width="35.7109375" style="164" customWidth="1"/>
    <col min="11779" max="11779" width="15.28515625" style="164" customWidth="1"/>
    <col min="11780" max="11780" width="16.28515625" style="164" customWidth="1"/>
    <col min="11781" max="11781" width="15.140625" style="164" customWidth="1"/>
    <col min="11782" max="11782" width="17.7109375" style="164" customWidth="1"/>
    <col min="11783" max="11783" width="15.42578125" style="164" customWidth="1"/>
    <col min="11784" max="11784" width="20.28515625" style="164" customWidth="1"/>
    <col min="11785" max="11785" width="15.28515625" style="164" customWidth="1"/>
    <col min="11786" max="11786" width="18.140625" style="164" customWidth="1"/>
    <col min="11787" max="11787" width="8.85546875" style="164"/>
    <col min="11788" max="11790" width="0" style="164" hidden="1" customWidth="1"/>
    <col min="11791" max="12007" width="8.85546875" style="164"/>
    <col min="12008" max="12008" width="37.28515625" style="164" customWidth="1"/>
    <col min="12009" max="12011" width="8.85546875" style="164"/>
    <col min="12012" max="12017" width="9.28515625" style="164" customWidth="1"/>
    <col min="12018" max="12032" width="8.85546875" style="164"/>
    <col min="12033" max="12033" width="35.42578125" style="164" customWidth="1"/>
    <col min="12034" max="12034" width="35.7109375" style="164" customWidth="1"/>
    <col min="12035" max="12035" width="15.28515625" style="164" customWidth="1"/>
    <col min="12036" max="12036" width="16.28515625" style="164" customWidth="1"/>
    <col min="12037" max="12037" width="15.140625" style="164" customWidth="1"/>
    <col min="12038" max="12038" width="17.7109375" style="164" customWidth="1"/>
    <col min="12039" max="12039" width="15.42578125" style="164" customWidth="1"/>
    <col min="12040" max="12040" width="20.28515625" style="164" customWidth="1"/>
    <col min="12041" max="12041" width="15.28515625" style="164" customWidth="1"/>
    <col min="12042" max="12042" width="18.140625" style="164" customWidth="1"/>
    <col min="12043" max="12043" width="8.85546875" style="164"/>
    <col min="12044" max="12046" width="0" style="164" hidden="1" customWidth="1"/>
    <col min="12047" max="12263" width="8.85546875" style="164"/>
    <col min="12264" max="12264" width="37.28515625" style="164" customWidth="1"/>
    <col min="12265" max="12267" width="8.85546875" style="164"/>
    <col min="12268" max="12273" width="9.28515625" style="164" customWidth="1"/>
    <col min="12274" max="12288" width="8.85546875" style="164"/>
    <col min="12289" max="12289" width="35.42578125" style="164" customWidth="1"/>
    <col min="12290" max="12290" width="35.7109375" style="164" customWidth="1"/>
    <col min="12291" max="12291" width="15.28515625" style="164" customWidth="1"/>
    <col min="12292" max="12292" width="16.28515625" style="164" customWidth="1"/>
    <col min="12293" max="12293" width="15.140625" style="164" customWidth="1"/>
    <col min="12294" max="12294" width="17.7109375" style="164" customWidth="1"/>
    <col min="12295" max="12295" width="15.42578125" style="164" customWidth="1"/>
    <col min="12296" max="12296" width="20.28515625" style="164" customWidth="1"/>
    <col min="12297" max="12297" width="15.28515625" style="164" customWidth="1"/>
    <col min="12298" max="12298" width="18.140625" style="164" customWidth="1"/>
    <col min="12299" max="12299" width="8.85546875" style="164"/>
    <col min="12300" max="12302" width="0" style="164" hidden="1" customWidth="1"/>
    <col min="12303" max="12519" width="8.85546875" style="164"/>
    <col min="12520" max="12520" width="37.28515625" style="164" customWidth="1"/>
    <col min="12521" max="12523" width="8.85546875" style="164"/>
    <col min="12524" max="12529" width="9.28515625" style="164" customWidth="1"/>
    <col min="12530" max="12544" width="8.85546875" style="164"/>
    <col min="12545" max="12545" width="35.42578125" style="164" customWidth="1"/>
    <col min="12546" max="12546" width="35.7109375" style="164" customWidth="1"/>
    <col min="12547" max="12547" width="15.28515625" style="164" customWidth="1"/>
    <col min="12548" max="12548" width="16.28515625" style="164" customWidth="1"/>
    <col min="12549" max="12549" width="15.140625" style="164" customWidth="1"/>
    <col min="12550" max="12550" width="17.7109375" style="164" customWidth="1"/>
    <col min="12551" max="12551" width="15.42578125" style="164" customWidth="1"/>
    <col min="12552" max="12552" width="20.28515625" style="164" customWidth="1"/>
    <col min="12553" max="12553" width="15.28515625" style="164" customWidth="1"/>
    <col min="12554" max="12554" width="18.140625" style="164" customWidth="1"/>
    <col min="12555" max="12555" width="8.85546875" style="164"/>
    <col min="12556" max="12558" width="0" style="164" hidden="1" customWidth="1"/>
    <col min="12559" max="12775" width="8.85546875" style="164"/>
    <col min="12776" max="12776" width="37.28515625" style="164" customWidth="1"/>
    <col min="12777" max="12779" width="8.85546875" style="164"/>
    <col min="12780" max="12785" width="9.28515625" style="164" customWidth="1"/>
    <col min="12786" max="12800" width="8.85546875" style="164"/>
    <col min="12801" max="12801" width="35.42578125" style="164" customWidth="1"/>
    <col min="12802" max="12802" width="35.7109375" style="164" customWidth="1"/>
    <col min="12803" max="12803" width="15.28515625" style="164" customWidth="1"/>
    <col min="12804" max="12804" width="16.28515625" style="164" customWidth="1"/>
    <col min="12805" max="12805" width="15.140625" style="164" customWidth="1"/>
    <col min="12806" max="12806" width="17.7109375" style="164" customWidth="1"/>
    <col min="12807" max="12807" width="15.42578125" style="164" customWidth="1"/>
    <col min="12808" max="12808" width="20.28515625" style="164" customWidth="1"/>
    <col min="12809" max="12809" width="15.28515625" style="164" customWidth="1"/>
    <col min="12810" max="12810" width="18.140625" style="164" customWidth="1"/>
    <col min="12811" max="12811" width="8.85546875" style="164"/>
    <col min="12812" max="12814" width="0" style="164" hidden="1" customWidth="1"/>
    <col min="12815" max="13031" width="8.85546875" style="164"/>
    <col min="13032" max="13032" width="37.28515625" style="164" customWidth="1"/>
    <col min="13033" max="13035" width="8.85546875" style="164"/>
    <col min="13036" max="13041" width="9.28515625" style="164" customWidth="1"/>
    <col min="13042" max="13056" width="8.85546875" style="164"/>
    <col min="13057" max="13057" width="35.42578125" style="164" customWidth="1"/>
    <col min="13058" max="13058" width="35.7109375" style="164" customWidth="1"/>
    <col min="13059" max="13059" width="15.28515625" style="164" customWidth="1"/>
    <col min="13060" max="13060" width="16.28515625" style="164" customWidth="1"/>
    <col min="13061" max="13061" width="15.140625" style="164" customWidth="1"/>
    <col min="13062" max="13062" width="17.7109375" style="164" customWidth="1"/>
    <col min="13063" max="13063" width="15.42578125" style="164" customWidth="1"/>
    <col min="13064" max="13064" width="20.28515625" style="164" customWidth="1"/>
    <col min="13065" max="13065" width="15.28515625" style="164" customWidth="1"/>
    <col min="13066" max="13066" width="18.140625" style="164" customWidth="1"/>
    <col min="13067" max="13067" width="8.85546875" style="164"/>
    <col min="13068" max="13070" width="0" style="164" hidden="1" customWidth="1"/>
    <col min="13071" max="13287" width="8.85546875" style="164"/>
    <col min="13288" max="13288" width="37.28515625" style="164" customWidth="1"/>
    <col min="13289" max="13291" width="8.85546875" style="164"/>
    <col min="13292" max="13297" width="9.28515625" style="164" customWidth="1"/>
    <col min="13298" max="13312" width="8.85546875" style="164"/>
    <col min="13313" max="13313" width="35.42578125" style="164" customWidth="1"/>
    <col min="13314" max="13314" width="35.7109375" style="164" customWidth="1"/>
    <col min="13315" max="13315" width="15.28515625" style="164" customWidth="1"/>
    <col min="13316" max="13316" width="16.28515625" style="164" customWidth="1"/>
    <col min="13317" max="13317" width="15.140625" style="164" customWidth="1"/>
    <col min="13318" max="13318" width="17.7109375" style="164" customWidth="1"/>
    <col min="13319" max="13319" width="15.42578125" style="164" customWidth="1"/>
    <col min="13320" max="13320" width="20.28515625" style="164" customWidth="1"/>
    <col min="13321" max="13321" width="15.28515625" style="164" customWidth="1"/>
    <col min="13322" max="13322" width="18.140625" style="164" customWidth="1"/>
    <col min="13323" max="13323" width="8.85546875" style="164"/>
    <col min="13324" max="13326" width="0" style="164" hidden="1" customWidth="1"/>
    <col min="13327" max="13543" width="8.85546875" style="164"/>
    <col min="13544" max="13544" width="37.28515625" style="164" customWidth="1"/>
    <col min="13545" max="13547" width="8.85546875" style="164"/>
    <col min="13548" max="13553" width="9.28515625" style="164" customWidth="1"/>
    <col min="13554" max="13568" width="8.85546875" style="164"/>
    <col min="13569" max="13569" width="35.42578125" style="164" customWidth="1"/>
    <col min="13570" max="13570" width="35.7109375" style="164" customWidth="1"/>
    <col min="13571" max="13571" width="15.28515625" style="164" customWidth="1"/>
    <col min="13572" max="13572" width="16.28515625" style="164" customWidth="1"/>
    <col min="13573" max="13573" width="15.140625" style="164" customWidth="1"/>
    <col min="13574" max="13574" width="17.7109375" style="164" customWidth="1"/>
    <col min="13575" max="13575" width="15.42578125" style="164" customWidth="1"/>
    <col min="13576" max="13576" width="20.28515625" style="164" customWidth="1"/>
    <col min="13577" max="13577" width="15.28515625" style="164" customWidth="1"/>
    <col min="13578" max="13578" width="18.140625" style="164" customWidth="1"/>
    <col min="13579" max="13579" width="8.85546875" style="164"/>
    <col min="13580" max="13582" width="0" style="164" hidden="1" customWidth="1"/>
    <col min="13583" max="13799" width="8.85546875" style="164"/>
    <col min="13800" max="13800" width="37.28515625" style="164" customWidth="1"/>
    <col min="13801" max="13803" width="8.85546875" style="164"/>
    <col min="13804" max="13809" width="9.28515625" style="164" customWidth="1"/>
    <col min="13810" max="13824" width="8.85546875" style="164"/>
    <col min="13825" max="13825" width="35.42578125" style="164" customWidth="1"/>
    <col min="13826" max="13826" width="35.7109375" style="164" customWidth="1"/>
    <col min="13827" max="13827" width="15.28515625" style="164" customWidth="1"/>
    <col min="13828" max="13828" width="16.28515625" style="164" customWidth="1"/>
    <col min="13829" max="13829" width="15.140625" style="164" customWidth="1"/>
    <col min="13830" max="13830" width="17.7109375" style="164" customWidth="1"/>
    <col min="13831" max="13831" width="15.42578125" style="164" customWidth="1"/>
    <col min="13832" max="13832" width="20.28515625" style="164" customWidth="1"/>
    <col min="13833" max="13833" width="15.28515625" style="164" customWidth="1"/>
    <col min="13834" max="13834" width="18.140625" style="164" customWidth="1"/>
    <col min="13835" max="13835" width="8.85546875" style="164"/>
    <col min="13836" max="13838" width="0" style="164" hidden="1" customWidth="1"/>
    <col min="13839" max="14055" width="8.85546875" style="164"/>
    <col min="14056" max="14056" width="37.28515625" style="164" customWidth="1"/>
    <col min="14057" max="14059" width="8.85546875" style="164"/>
    <col min="14060" max="14065" width="9.28515625" style="164" customWidth="1"/>
    <col min="14066" max="14080" width="8.85546875" style="164"/>
    <col min="14081" max="14081" width="35.42578125" style="164" customWidth="1"/>
    <col min="14082" max="14082" width="35.7109375" style="164" customWidth="1"/>
    <col min="14083" max="14083" width="15.28515625" style="164" customWidth="1"/>
    <col min="14084" max="14084" width="16.28515625" style="164" customWidth="1"/>
    <col min="14085" max="14085" width="15.140625" style="164" customWidth="1"/>
    <col min="14086" max="14086" width="17.7109375" style="164" customWidth="1"/>
    <col min="14087" max="14087" width="15.42578125" style="164" customWidth="1"/>
    <col min="14088" max="14088" width="20.28515625" style="164" customWidth="1"/>
    <col min="14089" max="14089" width="15.28515625" style="164" customWidth="1"/>
    <col min="14090" max="14090" width="18.140625" style="164" customWidth="1"/>
    <col min="14091" max="14091" width="8.85546875" style="164"/>
    <col min="14092" max="14094" width="0" style="164" hidden="1" customWidth="1"/>
    <col min="14095" max="14311" width="8.85546875" style="164"/>
    <col min="14312" max="14312" width="37.28515625" style="164" customWidth="1"/>
    <col min="14313" max="14315" width="8.85546875" style="164"/>
    <col min="14316" max="14321" width="9.28515625" style="164" customWidth="1"/>
    <col min="14322" max="14336" width="8.85546875" style="164"/>
    <col min="14337" max="14337" width="35.42578125" style="164" customWidth="1"/>
    <col min="14338" max="14338" width="35.7109375" style="164" customWidth="1"/>
    <col min="14339" max="14339" width="15.28515625" style="164" customWidth="1"/>
    <col min="14340" max="14340" width="16.28515625" style="164" customWidth="1"/>
    <col min="14341" max="14341" width="15.140625" style="164" customWidth="1"/>
    <col min="14342" max="14342" width="17.7109375" style="164" customWidth="1"/>
    <col min="14343" max="14343" width="15.42578125" style="164" customWidth="1"/>
    <col min="14344" max="14344" width="20.28515625" style="164" customWidth="1"/>
    <col min="14345" max="14345" width="15.28515625" style="164" customWidth="1"/>
    <col min="14346" max="14346" width="18.140625" style="164" customWidth="1"/>
    <col min="14347" max="14347" width="8.85546875" style="164"/>
    <col min="14348" max="14350" width="0" style="164" hidden="1" customWidth="1"/>
    <col min="14351" max="14567" width="8.85546875" style="164"/>
    <col min="14568" max="14568" width="37.28515625" style="164" customWidth="1"/>
    <col min="14569" max="14571" width="8.85546875" style="164"/>
    <col min="14572" max="14577" width="9.28515625" style="164" customWidth="1"/>
    <col min="14578" max="14592" width="8.85546875" style="164"/>
    <col min="14593" max="14593" width="35.42578125" style="164" customWidth="1"/>
    <col min="14594" max="14594" width="35.7109375" style="164" customWidth="1"/>
    <col min="14595" max="14595" width="15.28515625" style="164" customWidth="1"/>
    <col min="14596" max="14596" width="16.28515625" style="164" customWidth="1"/>
    <col min="14597" max="14597" width="15.140625" style="164" customWidth="1"/>
    <col min="14598" max="14598" width="17.7109375" style="164" customWidth="1"/>
    <col min="14599" max="14599" width="15.42578125" style="164" customWidth="1"/>
    <col min="14600" max="14600" width="20.28515625" style="164" customWidth="1"/>
    <col min="14601" max="14601" width="15.28515625" style="164" customWidth="1"/>
    <col min="14602" max="14602" width="18.140625" style="164" customWidth="1"/>
    <col min="14603" max="14603" width="8.85546875" style="164"/>
    <col min="14604" max="14606" width="0" style="164" hidden="1" customWidth="1"/>
    <col min="14607" max="14823" width="8.85546875" style="164"/>
    <col min="14824" max="14824" width="37.28515625" style="164" customWidth="1"/>
    <col min="14825" max="14827" width="8.85546875" style="164"/>
    <col min="14828" max="14833" width="9.28515625" style="164" customWidth="1"/>
    <col min="14834" max="14848" width="8.85546875" style="164"/>
    <col min="14849" max="14849" width="35.42578125" style="164" customWidth="1"/>
    <col min="14850" max="14850" width="35.7109375" style="164" customWidth="1"/>
    <col min="14851" max="14851" width="15.28515625" style="164" customWidth="1"/>
    <col min="14852" max="14852" width="16.28515625" style="164" customWidth="1"/>
    <col min="14853" max="14853" width="15.140625" style="164" customWidth="1"/>
    <col min="14854" max="14854" width="17.7109375" style="164" customWidth="1"/>
    <col min="14855" max="14855" width="15.42578125" style="164" customWidth="1"/>
    <col min="14856" max="14856" width="20.28515625" style="164" customWidth="1"/>
    <col min="14857" max="14857" width="15.28515625" style="164" customWidth="1"/>
    <col min="14858" max="14858" width="18.140625" style="164" customWidth="1"/>
    <col min="14859" max="14859" width="8.85546875" style="164"/>
    <col min="14860" max="14862" width="0" style="164" hidden="1" customWidth="1"/>
    <col min="14863" max="15079" width="8.85546875" style="164"/>
    <col min="15080" max="15080" width="37.28515625" style="164" customWidth="1"/>
    <col min="15081" max="15083" width="8.85546875" style="164"/>
    <col min="15084" max="15089" width="9.28515625" style="164" customWidth="1"/>
    <col min="15090" max="15104" width="8.85546875" style="164"/>
    <col min="15105" max="15105" width="35.42578125" style="164" customWidth="1"/>
    <col min="15106" max="15106" width="35.7109375" style="164" customWidth="1"/>
    <col min="15107" max="15107" width="15.28515625" style="164" customWidth="1"/>
    <col min="15108" max="15108" width="16.28515625" style="164" customWidth="1"/>
    <col min="15109" max="15109" width="15.140625" style="164" customWidth="1"/>
    <col min="15110" max="15110" width="17.7109375" style="164" customWidth="1"/>
    <col min="15111" max="15111" width="15.42578125" style="164" customWidth="1"/>
    <col min="15112" max="15112" width="20.28515625" style="164" customWidth="1"/>
    <col min="15113" max="15113" width="15.28515625" style="164" customWidth="1"/>
    <col min="15114" max="15114" width="18.140625" style="164" customWidth="1"/>
    <col min="15115" max="15115" width="8.85546875" style="164"/>
    <col min="15116" max="15118" width="0" style="164" hidden="1" customWidth="1"/>
    <col min="15119" max="15335" width="8.85546875" style="164"/>
    <col min="15336" max="15336" width="37.28515625" style="164" customWidth="1"/>
    <col min="15337" max="15339" width="8.85546875" style="164"/>
    <col min="15340" max="15345" width="9.28515625" style="164" customWidth="1"/>
    <col min="15346" max="15360" width="8.85546875" style="164"/>
    <col min="15361" max="15361" width="35.42578125" style="164" customWidth="1"/>
    <col min="15362" max="15362" width="35.7109375" style="164" customWidth="1"/>
    <col min="15363" max="15363" width="15.28515625" style="164" customWidth="1"/>
    <col min="15364" max="15364" width="16.28515625" style="164" customWidth="1"/>
    <col min="15365" max="15365" width="15.140625" style="164" customWidth="1"/>
    <col min="15366" max="15366" width="17.7109375" style="164" customWidth="1"/>
    <col min="15367" max="15367" width="15.42578125" style="164" customWidth="1"/>
    <col min="15368" max="15368" width="20.28515625" style="164" customWidth="1"/>
    <col min="15369" max="15369" width="15.28515625" style="164" customWidth="1"/>
    <col min="15370" max="15370" width="18.140625" style="164" customWidth="1"/>
    <col min="15371" max="15371" width="8.85546875" style="164"/>
    <col min="15372" max="15374" width="0" style="164" hidden="1" customWidth="1"/>
    <col min="15375" max="15591" width="8.85546875" style="164"/>
    <col min="15592" max="15592" width="37.28515625" style="164" customWidth="1"/>
    <col min="15593" max="15595" width="8.85546875" style="164"/>
    <col min="15596" max="15601" width="9.28515625" style="164" customWidth="1"/>
    <col min="15602" max="15616" width="8.85546875" style="164"/>
    <col min="15617" max="15617" width="35.42578125" style="164" customWidth="1"/>
    <col min="15618" max="15618" width="35.7109375" style="164" customWidth="1"/>
    <col min="15619" max="15619" width="15.28515625" style="164" customWidth="1"/>
    <col min="15620" max="15620" width="16.28515625" style="164" customWidth="1"/>
    <col min="15621" max="15621" width="15.140625" style="164" customWidth="1"/>
    <col min="15622" max="15622" width="17.7109375" style="164" customWidth="1"/>
    <col min="15623" max="15623" width="15.42578125" style="164" customWidth="1"/>
    <col min="15624" max="15624" width="20.28515625" style="164" customWidth="1"/>
    <col min="15625" max="15625" width="15.28515625" style="164" customWidth="1"/>
    <col min="15626" max="15626" width="18.140625" style="164" customWidth="1"/>
    <col min="15627" max="15627" width="8.85546875" style="164"/>
    <col min="15628" max="15630" width="0" style="164" hidden="1" customWidth="1"/>
    <col min="15631" max="15847" width="8.85546875" style="164"/>
    <col min="15848" max="15848" width="37.28515625" style="164" customWidth="1"/>
    <col min="15849" max="15851" width="8.85546875" style="164"/>
    <col min="15852" max="15857" width="9.28515625" style="164" customWidth="1"/>
    <col min="15858" max="15872" width="8.85546875" style="164"/>
    <col min="15873" max="15873" width="35.42578125" style="164" customWidth="1"/>
    <col min="15874" max="15874" width="35.7109375" style="164" customWidth="1"/>
    <col min="15875" max="15875" width="15.28515625" style="164" customWidth="1"/>
    <col min="15876" max="15876" width="16.28515625" style="164" customWidth="1"/>
    <col min="15877" max="15877" width="15.140625" style="164" customWidth="1"/>
    <col min="15878" max="15878" width="17.7109375" style="164" customWidth="1"/>
    <col min="15879" max="15879" width="15.42578125" style="164" customWidth="1"/>
    <col min="15880" max="15880" width="20.28515625" style="164" customWidth="1"/>
    <col min="15881" max="15881" width="15.28515625" style="164" customWidth="1"/>
    <col min="15882" max="15882" width="18.140625" style="164" customWidth="1"/>
    <col min="15883" max="15883" width="8.85546875" style="164"/>
    <col min="15884" max="15886" width="0" style="164" hidden="1" customWidth="1"/>
    <col min="15887" max="16103" width="8.85546875" style="164"/>
    <col min="16104" max="16104" width="37.28515625" style="164" customWidth="1"/>
    <col min="16105" max="16107" width="8.85546875" style="164"/>
    <col min="16108" max="16113" width="9.28515625" style="164" customWidth="1"/>
    <col min="16114" max="16128" width="8.85546875" style="164"/>
    <col min="16129" max="16129" width="35.42578125" style="164" customWidth="1"/>
    <col min="16130" max="16130" width="35.7109375" style="164" customWidth="1"/>
    <col min="16131" max="16131" width="15.28515625" style="164" customWidth="1"/>
    <col min="16132" max="16132" width="16.28515625" style="164" customWidth="1"/>
    <col min="16133" max="16133" width="15.140625" style="164" customWidth="1"/>
    <col min="16134" max="16134" width="17.7109375" style="164" customWidth="1"/>
    <col min="16135" max="16135" width="15.42578125" style="164" customWidth="1"/>
    <col min="16136" max="16136" width="20.28515625" style="164" customWidth="1"/>
    <col min="16137" max="16137" width="15.28515625" style="164" customWidth="1"/>
    <col min="16138" max="16138" width="18.140625" style="164" customWidth="1"/>
    <col min="16139" max="16139" width="8.85546875" style="164"/>
    <col min="16140" max="16142" width="0" style="164" hidden="1" customWidth="1"/>
    <col min="16143" max="16359" width="8.85546875" style="164"/>
    <col min="16360" max="16360" width="37.28515625" style="164" customWidth="1"/>
    <col min="16361" max="16363" width="8.85546875" style="164"/>
    <col min="16364" max="16369" width="9.28515625" style="164" customWidth="1"/>
    <col min="16370" max="16384" width="8.85546875" style="164"/>
  </cols>
  <sheetData>
    <row r="1" spans="1:14" ht="25.9" customHeight="1" x14ac:dyDescent="0.3">
      <c r="A1" s="390" t="s">
        <v>267</v>
      </c>
      <c r="B1" s="390"/>
      <c r="C1" s="390"/>
      <c r="D1" s="390"/>
      <c r="E1" s="390"/>
      <c r="F1" s="390"/>
      <c r="G1" s="390"/>
      <c r="H1" s="390"/>
    </row>
    <row r="2" spans="1:14" ht="15.75" customHeight="1" x14ac:dyDescent="0.3">
      <c r="A2" s="238"/>
      <c r="B2" s="239"/>
      <c r="C2" s="239"/>
      <c r="D2" s="239"/>
      <c r="E2" s="239"/>
      <c r="F2" s="239"/>
      <c r="G2" s="239"/>
      <c r="H2" s="239"/>
    </row>
    <row r="3" spans="1:14" ht="38.450000000000003" customHeight="1" thickBot="1" x14ac:dyDescent="0.3">
      <c r="A3" s="40"/>
      <c r="B3" s="391" t="s">
        <v>1</v>
      </c>
      <c r="C3" s="391"/>
      <c r="D3" s="391"/>
      <c r="E3" s="391"/>
      <c r="F3" s="391"/>
      <c r="G3" s="391"/>
      <c r="H3" s="391"/>
    </row>
    <row r="4" spans="1:14" ht="15.6" customHeight="1" x14ac:dyDescent="0.25">
      <c r="A4" s="392" t="s">
        <v>268</v>
      </c>
      <c r="B4" s="395" t="s">
        <v>269</v>
      </c>
      <c r="C4" s="398" t="s">
        <v>270</v>
      </c>
      <c r="D4" s="399"/>
      <c r="E4" s="402" t="s">
        <v>6</v>
      </c>
      <c r="F4" s="402"/>
      <c r="G4" s="402"/>
      <c r="H4" s="402"/>
      <c r="I4" s="402"/>
      <c r="J4" s="403"/>
      <c r="L4" s="384" t="s">
        <v>271</v>
      </c>
      <c r="M4" s="384"/>
      <c r="N4" s="384"/>
    </row>
    <row r="5" spans="1:14" ht="41.45" customHeight="1" x14ac:dyDescent="0.25">
      <c r="A5" s="393"/>
      <c r="B5" s="396"/>
      <c r="C5" s="400"/>
      <c r="D5" s="401"/>
      <c r="E5" s="385" t="s">
        <v>272</v>
      </c>
      <c r="F5" s="385"/>
      <c r="G5" s="385" t="s">
        <v>273</v>
      </c>
      <c r="H5" s="385"/>
      <c r="I5" s="385" t="s">
        <v>274</v>
      </c>
      <c r="J5" s="386"/>
      <c r="L5" s="384"/>
      <c r="M5" s="384"/>
      <c r="N5" s="384"/>
    </row>
    <row r="6" spans="1:14" ht="84" customHeight="1" thickBot="1" x14ac:dyDescent="0.3">
      <c r="A6" s="394"/>
      <c r="B6" s="397"/>
      <c r="C6" s="285" t="s">
        <v>12</v>
      </c>
      <c r="D6" s="285" t="s">
        <v>275</v>
      </c>
      <c r="E6" s="285" t="s">
        <v>12</v>
      </c>
      <c r="F6" s="285" t="s">
        <v>275</v>
      </c>
      <c r="G6" s="285" t="s">
        <v>12</v>
      </c>
      <c r="H6" s="285" t="s">
        <v>275</v>
      </c>
      <c r="I6" s="285" t="s">
        <v>12</v>
      </c>
      <c r="J6" s="286" t="s">
        <v>275</v>
      </c>
      <c r="L6" s="240" t="s">
        <v>12</v>
      </c>
      <c r="M6" s="240" t="s">
        <v>13</v>
      </c>
      <c r="N6" s="240" t="s">
        <v>276</v>
      </c>
    </row>
    <row r="7" spans="1:14" ht="37.9" customHeight="1" x14ac:dyDescent="0.25">
      <c r="A7" s="387" t="s">
        <v>24</v>
      </c>
      <c r="B7" s="282" t="s">
        <v>277</v>
      </c>
      <c r="C7" s="283">
        <v>5215</v>
      </c>
      <c r="D7" s="283">
        <v>0</v>
      </c>
      <c r="E7" s="283">
        <v>0</v>
      </c>
      <c r="F7" s="283">
        <v>0</v>
      </c>
      <c r="G7" s="283">
        <v>4335</v>
      </c>
      <c r="H7" s="283">
        <v>0</v>
      </c>
      <c r="I7" s="283">
        <v>880</v>
      </c>
      <c r="J7" s="284">
        <v>0</v>
      </c>
      <c r="L7" s="242">
        <v>373</v>
      </c>
      <c r="M7" s="71">
        <v>373</v>
      </c>
      <c r="N7" s="71">
        <v>0</v>
      </c>
    </row>
    <row r="8" spans="1:14" ht="19.899999999999999" customHeight="1" x14ac:dyDescent="0.25">
      <c r="A8" s="387"/>
      <c r="B8" s="241" t="s">
        <v>278</v>
      </c>
      <c r="C8" s="71">
        <v>1437</v>
      </c>
      <c r="D8" s="71">
        <v>0</v>
      </c>
      <c r="E8" s="71">
        <v>0</v>
      </c>
      <c r="F8" s="71">
        <v>0</v>
      </c>
      <c r="G8" s="71">
        <v>1437</v>
      </c>
      <c r="H8" s="71">
        <v>0</v>
      </c>
      <c r="I8" s="71">
        <v>0</v>
      </c>
      <c r="J8" s="275">
        <v>0</v>
      </c>
      <c r="L8" s="242">
        <v>76</v>
      </c>
      <c r="M8" s="71">
        <v>76</v>
      </c>
      <c r="N8" s="71">
        <v>0</v>
      </c>
    </row>
    <row r="9" spans="1:14" ht="49.9" customHeight="1" x14ac:dyDescent="0.25">
      <c r="A9" s="388"/>
      <c r="B9" s="241" t="s">
        <v>279</v>
      </c>
      <c r="C9" s="71">
        <v>200</v>
      </c>
      <c r="D9" s="71">
        <v>0</v>
      </c>
      <c r="E9" s="71">
        <v>0</v>
      </c>
      <c r="F9" s="71">
        <v>0</v>
      </c>
      <c r="G9" s="71">
        <v>0</v>
      </c>
      <c r="H9" s="71">
        <v>0</v>
      </c>
      <c r="I9" s="71">
        <v>200</v>
      </c>
      <c r="J9" s="275">
        <v>0</v>
      </c>
      <c r="L9" s="242">
        <v>0</v>
      </c>
      <c r="M9" s="71">
        <v>0</v>
      </c>
      <c r="N9" s="71">
        <v>0</v>
      </c>
    </row>
    <row r="10" spans="1:14" ht="19.899999999999999" customHeight="1" x14ac:dyDescent="0.25">
      <c r="A10" s="243" t="s">
        <v>280</v>
      </c>
      <c r="B10" s="241" t="s">
        <v>281</v>
      </c>
      <c r="C10" s="71">
        <v>550</v>
      </c>
      <c r="D10" s="71">
        <v>0</v>
      </c>
      <c r="E10" s="71">
        <v>0</v>
      </c>
      <c r="F10" s="71">
        <v>0</v>
      </c>
      <c r="G10" s="71">
        <v>0</v>
      </c>
      <c r="H10" s="71">
        <v>0</v>
      </c>
      <c r="I10" s="71">
        <v>550</v>
      </c>
      <c r="J10" s="275">
        <v>0</v>
      </c>
      <c r="L10" s="242">
        <v>17</v>
      </c>
      <c r="M10" s="71">
        <v>17</v>
      </c>
      <c r="N10" s="71">
        <v>0</v>
      </c>
    </row>
    <row r="11" spans="1:14" ht="19.899999999999999" customHeight="1" x14ac:dyDescent="0.25">
      <c r="A11" s="243" t="s">
        <v>282</v>
      </c>
      <c r="B11" s="241" t="s">
        <v>283</v>
      </c>
      <c r="C11" s="71">
        <v>236</v>
      </c>
      <c r="D11" s="71">
        <v>88</v>
      </c>
      <c r="E11" s="71">
        <v>0</v>
      </c>
      <c r="F11" s="71">
        <v>0</v>
      </c>
      <c r="G11" s="71">
        <v>0</v>
      </c>
      <c r="H11" s="71">
        <v>0</v>
      </c>
      <c r="I11" s="71">
        <v>236</v>
      </c>
      <c r="J11" s="275">
        <v>88</v>
      </c>
      <c r="L11" s="242">
        <v>10</v>
      </c>
      <c r="M11" s="71">
        <v>10</v>
      </c>
      <c r="N11" s="71">
        <v>0</v>
      </c>
    </row>
    <row r="12" spans="1:14" ht="19.899999999999999" customHeight="1" x14ac:dyDescent="0.25">
      <c r="A12" s="243" t="s">
        <v>284</v>
      </c>
      <c r="B12" s="241" t="s">
        <v>285</v>
      </c>
      <c r="C12" s="71">
        <v>510</v>
      </c>
      <c r="D12" s="71">
        <v>0</v>
      </c>
      <c r="E12" s="71">
        <v>0</v>
      </c>
      <c r="F12" s="71">
        <v>0</v>
      </c>
      <c r="G12" s="71">
        <v>510</v>
      </c>
      <c r="H12" s="71">
        <v>0</v>
      </c>
      <c r="I12" s="71">
        <v>0</v>
      </c>
      <c r="J12" s="275">
        <v>0</v>
      </c>
      <c r="L12" s="242">
        <v>20</v>
      </c>
      <c r="M12" s="71">
        <v>20</v>
      </c>
      <c r="N12" s="71">
        <v>0</v>
      </c>
    </row>
    <row r="13" spans="1:14" ht="19.899999999999999" customHeight="1" x14ac:dyDescent="0.25">
      <c r="A13" s="244" t="s">
        <v>33</v>
      </c>
      <c r="B13" s="241" t="s">
        <v>34</v>
      </c>
      <c r="C13" s="71">
        <v>965</v>
      </c>
      <c r="D13" s="71">
        <v>0</v>
      </c>
      <c r="E13" s="71">
        <v>0</v>
      </c>
      <c r="F13" s="71">
        <v>0</v>
      </c>
      <c r="G13" s="71">
        <v>300</v>
      </c>
      <c r="H13" s="71">
        <v>0</v>
      </c>
      <c r="I13" s="71">
        <v>665</v>
      </c>
      <c r="J13" s="275">
        <v>0</v>
      </c>
      <c r="L13" s="242">
        <v>45</v>
      </c>
      <c r="M13" s="71">
        <v>45</v>
      </c>
      <c r="N13" s="71">
        <v>0</v>
      </c>
    </row>
    <row r="14" spans="1:14" ht="16.149999999999999" customHeight="1" x14ac:dyDescent="0.25">
      <c r="A14" s="243" t="s">
        <v>286</v>
      </c>
      <c r="B14" s="241" t="s">
        <v>287</v>
      </c>
      <c r="C14" s="71">
        <v>110</v>
      </c>
      <c r="D14" s="71">
        <v>0</v>
      </c>
      <c r="E14" s="71">
        <v>0</v>
      </c>
      <c r="F14" s="71">
        <v>0</v>
      </c>
      <c r="G14" s="71">
        <v>0</v>
      </c>
      <c r="H14" s="71">
        <v>0</v>
      </c>
      <c r="I14" s="71">
        <v>110</v>
      </c>
      <c r="J14" s="275">
        <v>0</v>
      </c>
      <c r="L14" s="242">
        <v>5</v>
      </c>
      <c r="M14" s="71">
        <v>0</v>
      </c>
      <c r="N14" s="71">
        <v>5</v>
      </c>
    </row>
    <row r="15" spans="1:14" ht="16.149999999999999" customHeight="1" x14ac:dyDescent="0.25">
      <c r="A15" s="243" t="s">
        <v>288</v>
      </c>
      <c r="B15" s="241" t="s">
        <v>289</v>
      </c>
      <c r="C15" s="71">
        <v>200</v>
      </c>
      <c r="D15" s="71">
        <v>200</v>
      </c>
      <c r="E15" s="71">
        <v>0</v>
      </c>
      <c r="F15" s="71">
        <v>0</v>
      </c>
      <c r="G15" s="71">
        <v>0</v>
      </c>
      <c r="H15" s="71">
        <v>0</v>
      </c>
      <c r="I15" s="71">
        <v>200</v>
      </c>
      <c r="J15" s="275">
        <v>200</v>
      </c>
      <c r="L15" s="242"/>
      <c r="M15" s="71"/>
      <c r="N15" s="71"/>
    </row>
    <row r="16" spans="1:14" ht="16.149999999999999" customHeight="1" x14ac:dyDescent="0.25">
      <c r="A16" s="243" t="s">
        <v>290</v>
      </c>
      <c r="B16" s="241" t="s">
        <v>291</v>
      </c>
      <c r="C16" s="71">
        <v>0</v>
      </c>
      <c r="D16" s="71">
        <v>0</v>
      </c>
      <c r="E16" s="71">
        <v>0</v>
      </c>
      <c r="F16" s="71">
        <v>0</v>
      </c>
      <c r="G16" s="71">
        <v>0</v>
      </c>
      <c r="H16" s="71">
        <v>0</v>
      </c>
      <c r="I16" s="71">
        <v>0</v>
      </c>
      <c r="J16" s="275">
        <v>0</v>
      </c>
      <c r="L16" s="242"/>
      <c r="M16" s="71"/>
      <c r="N16" s="71"/>
    </row>
    <row r="17" spans="1:23" ht="19.899999999999999" customHeight="1" x14ac:dyDescent="0.25">
      <c r="A17" s="243" t="s">
        <v>292</v>
      </c>
      <c r="B17" s="241" t="s">
        <v>293</v>
      </c>
      <c r="C17" s="71">
        <v>751</v>
      </c>
      <c r="D17" s="71">
        <v>0</v>
      </c>
      <c r="E17" s="71">
        <v>0</v>
      </c>
      <c r="F17" s="71">
        <v>0</v>
      </c>
      <c r="G17" s="71">
        <v>0</v>
      </c>
      <c r="H17" s="71">
        <v>0</v>
      </c>
      <c r="I17" s="71">
        <v>751</v>
      </c>
      <c r="J17" s="275">
        <v>0</v>
      </c>
      <c r="L17" s="242">
        <v>20</v>
      </c>
      <c r="M17" s="71">
        <v>0</v>
      </c>
      <c r="N17" s="71">
        <v>20</v>
      </c>
    </row>
    <row r="18" spans="1:23" ht="19.899999999999999" customHeight="1" x14ac:dyDescent="0.25">
      <c r="A18" s="243" t="s">
        <v>294</v>
      </c>
      <c r="B18" s="241" t="s">
        <v>295</v>
      </c>
      <c r="C18" s="71">
        <v>132</v>
      </c>
      <c r="D18" s="71">
        <v>0</v>
      </c>
      <c r="E18" s="71">
        <v>0</v>
      </c>
      <c r="F18" s="71">
        <v>0</v>
      </c>
      <c r="G18" s="71">
        <v>0</v>
      </c>
      <c r="H18" s="71">
        <v>0</v>
      </c>
      <c r="I18" s="71">
        <v>132</v>
      </c>
      <c r="J18" s="275">
        <v>0</v>
      </c>
      <c r="L18" s="242">
        <v>5</v>
      </c>
      <c r="M18" s="71">
        <v>0</v>
      </c>
      <c r="N18" s="71">
        <v>5</v>
      </c>
    </row>
    <row r="19" spans="1:23" ht="19.899999999999999" customHeight="1" x14ac:dyDescent="0.25">
      <c r="A19" s="243" t="s">
        <v>50</v>
      </c>
      <c r="B19" s="241" t="s">
        <v>51</v>
      </c>
      <c r="C19" s="71">
        <v>720</v>
      </c>
      <c r="D19" s="71">
        <v>0</v>
      </c>
      <c r="E19" s="71">
        <v>0</v>
      </c>
      <c r="F19" s="71">
        <v>0</v>
      </c>
      <c r="G19" s="71">
        <v>0</v>
      </c>
      <c r="H19" s="71">
        <v>0</v>
      </c>
      <c r="I19" s="71">
        <v>720</v>
      </c>
      <c r="J19" s="275">
        <v>0</v>
      </c>
      <c r="L19" s="242">
        <v>10</v>
      </c>
      <c r="M19" s="71">
        <v>10</v>
      </c>
      <c r="N19" s="71">
        <v>0</v>
      </c>
    </row>
    <row r="20" spans="1:23" ht="19.899999999999999" customHeight="1" x14ac:dyDescent="0.25">
      <c r="A20" s="243" t="s">
        <v>296</v>
      </c>
      <c r="B20" s="241" t="s">
        <v>297</v>
      </c>
      <c r="C20" s="71">
        <v>1236</v>
      </c>
      <c r="D20" s="71">
        <v>0</v>
      </c>
      <c r="E20" s="71">
        <v>0</v>
      </c>
      <c r="F20" s="71">
        <v>0</v>
      </c>
      <c r="G20" s="71">
        <v>0</v>
      </c>
      <c r="H20" s="71">
        <v>0</v>
      </c>
      <c r="I20" s="71">
        <v>1236</v>
      </c>
      <c r="J20" s="275">
        <v>0</v>
      </c>
      <c r="L20" s="242">
        <v>49</v>
      </c>
      <c r="M20" s="71">
        <v>49</v>
      </c>
      <c r="N20" s="71">
        <v>0</v>
      </c>
    </row>
    <row r="21" spans="1:23" ht="19.899999999999999" customHeight="1" x14ac:dyDescent="0.25">
      <c r="A21" s="243" t="s">
        <v>298</v>
      </c>
      <c r="B21" s="241" t="s">
        <v>298</v>
      </c>
      <c r="C21" s="245">
        <v>4170</v>
      </c>
      <c r="D21" s="245">
        <v>0</v>
      </c>
      <c r="E21" s="245">
        <v>0</v>
      </c>
      <c r="F21" s="245">
        <v>0</v>
      </c>
      <c r="G21" s="245">
        <v>3930</v>
      </c>
      <c r="H21" s="246">
        <v>0</v>
      </c>
      <c r="I21" s="245">
        <v>240</v>
      </c>
      <c r="J21" s="276">
        <v>0</v>
      </c>
      <c r="L21" s="242">
        <v>285</v>
      </c>
      <c r="M21" s="247">
        <v>285</v>
      </c>
      <c r="N21" s="247">
        <v>0</v>
      </c>
    </row>
    <row r="22" spans="1:23" ht="19.899999999999999" customHeight="1" x14ac:dyDescent="0.25">
      <c r="A22" s="389" t="s">
        <v>299</v>
      </c>
      <c r="B22" s="248" t="s">
        <v>300</v>
      </c>
      <c r="C22" s="71">
        <v>640</v>
      </c>
      <c r="D22" s="71">
        <v>0</v>
      </c>
      <c r="E22" s="71">
        <v>0</v>
      </c>
      <c r="F22" s="71">
        <v>0</v>
      </c>
      <c r="G22" s="71">
        <v>400</v>
      </c>
      <c r="H22" s="71">
        <v>0</v>
      </c>
      <c r="I22" s="71">
        <v>240</v>
      </c>
      <c r="J22" s="275">
        <v>0</v>
      </c>
      <c r="L22" s="242">
        <v>15</v>
      </c>
      <c r="M22" s="71">
        <v>15</v>
      </c>
      <c r="N22" s="71">
        <v>0</v>
      </c>
    </row>
    <row r="23" spans="1:23" ht="29.45" customHeight="1" x14ac:dyDescent="0.25">
      <c r="A23" s="387"/>
      <c r="B23" s="249" t="s">
        <v>301</v>
      </c>
      <c r="C23" s="71">
        <v>1250</v>
      </c>
      <c r="D23" s="71">
        <v>0</v>
      </c>
      <c r="E23" s="71">
        <v>0</v>
      </c>
      <c r="F23" s="71">
        <v>0</v>
      </c>
      <c r="G23" s="71">
        <v>1250</v>
      </c>
      <c r="H23" s="71">
        <v>0</v>
      </c>
      <c r="I23" s="71">
        <v>0</v>
      </c>
      <c r="J23" s="275">
        <v>0</v>
      </c>
      <c r="L23" s="242">
        <v>110</v>
      </c>
      <c r="M23" s="71">
        <v>110</v>
      </c>
      <c r="N23" s="71">
        <v>0</v>
      </c>
    </row>
    <row r="24" spans="1:23" ht="32.450000000000003" customHeight="1" x14ac:dyDescent="0.25">
      <c r="A24" s="388"/>
      <c r="B24" s="249" t="s">
        <v>302</v>
      </c>
      <c r="C24" s="71">
        <v>2280</v>
      </c>
      <c r="D24" s="71">
        <v>0</v>
      </c>
      <c r="E24" s="71">
        <v>0</v>
      </c>
      <c r="F24" s="71">
        <v>0</v>
      </c>
      <c r="G24" s="71">
        <v>2280</v>
      </c>
      <c r="H24" s="71">
        <v>0</v>
      </c>
      <c r="I24" s="71">
        <v>0</v>
      </c>
      <c r="J24" s="275">
        <v>0</v>
      </c>
      <c r="L24" s="242">
        <v>160</v>
      </c>
      <c r="M24" s="71">
        <v>160</v>
      </c>
      <c r="N24" s="71">
        <v>0</v>
      </c>
    </row>
    <row r="25" spans="1:23" ht="34.15" customHeight="1" x14ac:dyDescent="0.25">
      <c r="A25" s="243" t="s">
        <v>303</v>
      </c>
      <c r="B25" s="249" t="s">
        <v>304</v>
      </c>
      <c r="C25" s="71">
        <v>5928</v>
      </c>
      <c r="D25" s="71">
        <v>0</v>
      </c>
      <c r="E25" s="71">
        <v>0</v>
      </c>
      <c r="F25" s="71">
        <v>0</v>
      </c>
      <c r="G25" s="71">
        <v>3793</v>
      </c>
      <c r="H25" s="71">
        <v>0</v>
      </c>
      <c r="I25" s="71">
        <v>2135</v>
      </c>
      <c r="J25" s="275">
        <v>0</v>
      </c>
      <c r="L25" s="242">
        <v>281</v>
      </c>
      <c r="M25" s="71">
        <v>281</v>
      </c>
      <c r="N25" s="71">
        <v>0</v>
      </c>
    </row>
    <row r="26" spans="1:23" ht="19.899999999999999" customHeight="1" x14ac:dyDescent="0.25">
      <c r="A26" s="244" t="s">
        <v>40</v>
      </c>
      <c r="B26" s="241" t="s">
        <v>73</v>
      </c>
      <c r="C26" s="71">
        <v>7973</v>
      </c>
      <c r="D26" s="71">
        <v>7973</v>
      </c>
      <c r="E26" s="71">
        <v>0</v>
      </c>
      <c r="F26" s="71">
        <v>0</v>
      </c>
      <c r="G26" s="71">
        <v>7973</v>
      </c>
      <c r="H26" s="71">
        <v>7973</v>
      </c>
      <c r="I26" s="71">
        <v>0</v>
      </c>
      <c r="J26" s="275">
        <v>0</v>
      </c>
      <c r="L26" s="242">
        <v>149</v>
      </c>
      <c r="M26" s="71">
        <v>146</v>
      </c>
      <c r="N26" s="71">
        <v>3</v>
      </c>
      <c r="R26" s="142"/>
      <c r="S26" s="142"/>
      <c r="T26" s="142"/>
      <c r="U26" s="142"/>
      <c r="V26" s="142"/>
      <c r="W26" s="142"/>
    </row>
    <row r="27" spans="1:23" ht="19.899999999999999" customHeight="1" x14ac:dyDescent="0.25">
      <c r="A27" s="243" t="s">
        <v>305</v>
      </c>
      <c r="B27" s="241" t="s">
        <v>75</v>
      </c>
      <c r="C27" s="71">
        <v>575</v>
      </c>
      <c r="D27" s="71">
        <v>0</v>
      </c>
      <c r="E27" s="71">
        <v>0</v>
      </c>
      <c r="F27" s="71">
        <v>0</v>
      </c>
      <c r="G27" s="71">
        <v>330</v>
      </c>
      <c r="H27" s="71">
        <v>0</v>
      </c>
      <c r="I27" s="71">
        <v>245</v>
      </c>
      <c r="J27" s="275">
        <v>0</v>
      </c>
      <c r="L27" s="242">
        <v>33</v>
      </c>
      <c r="M27" s="71">
        <v>33</v>
      </c>
      <c r="N27" s="71">
        <v>0</v>
      </c>
      <c r="R27" s="250"/>
      <c r="S27" s="142"/>
      <c r="T27" s="142"/>
      <c r="U27" s="142"/>
      <c r="V27" s="142"/>
      <c r="W27" s="142"/>
    </row>
    <row r="28" spans="1:23" ht="19.899999999999999" customHeight="1" x14ac:dyDescent="0.25">
      <c r="A28" s="243" t="s">
        <v>306</v>
      </c>
      <c r="B28" s="241" t="s">
        <v>307</v>
      </c>
      <c r="C28" s="71">
        <v>1187</v>
      </c>
      <c r="D28" s="71">
        <v>0</v>
      </c>
      <c r="E28" s="71">
        <v>0</v>
      </c>
      <c r="F28" s="71">
        <v>0</v>
      </c>
      <c r="G28" s="71">
        <v>260</v>
      </c>
      <c r="H28" s="71">
        <v>0</v>
      </c>
      <c r="I28" s="71">
        <v>927</v>
      </c>
      <c r="J28" s="275">
        <v>0</v>
      </c>
      <c r="L28" s="242">
        <v>48</v>
      </c>
      <c r="M28" s="71">
        <v>43</v>
      </c>
      <c r="N28" s="71">
        <v>5</v>
      </c>
      <c r="R28" s="142"/>
      <c r="S28" s="142"/>
      <c r="T28" s="142"/>
      <c r="U28" s="142"/>
      <c r="V28" s="142"/>
      <c r="W28" s="142"/>
    </row>
    <row r="29" spans="1:23" ht="19.899999999999999" customHeight="1" x14ac:dyDescent="0.25">
      <c r="A29" s="243" t="s">
        <v>308</v>
      </c>
      <c r="B29" s="241" t="s">
        <v>309</v>
      </c>
      <c r="C29" s="71">
        <v>3887</v>
      </c>
      <c r="D29" s="71">
        <v>0</v>
      </c>
      <c r="E29" s="71">
        <v>2687</v>
      </c>
      <c r="F29" s="71">
        <v>0</v>
      </c>
      <c r="G29" s="71">
        <v>0</v>
      </c>
      <c r="H29" s="71">
        <v>0</v>
      </c>
      <c r="I29" s="71">
        <v>1200</v>
      </c>
      <c r="J29" s="275">
        <v>0</v>
      </c>
      <c r="L29" s="242">
        <v>229</v>
      </c>
      <c r="M29" s="71">
        <v>0</v>
      </c>
      <c r="N29" s="71">
        <v>229</v>
      </c>
      <c r="R29" s="142"/>
      <c r="S29" s="142"/>
      <c r="T29" s="142"/>
      <c r="U29" s="251"/>
      <c r="V29" s="142"/>
      <c r="W29" s="142"/>
    </row>
    <row r="30" spans="1:23" ht="19.899999999999999" customHeight="1" x14ac:dyDescent="0.25">
      <c r="A30" s="243" t="s">
        <v>310</v>
      </c>
      <c r="B30" s="241" t="s">
        <v>311</v>
      </c>
      <c r="C30" s="71">
        <v>330</v>
      </c>
      <c r="D30" s="71">
        <v>0</v>
      </c>
      <c r="E30" s="71">
        <v>0</v>
      </c>
      <c r="F30" s="71">
        <v>0</v>
      </c>
      <c r="G30" s="71">
        <v>0</v>
      </c>
      <c r="H30" s="71">
        <v>0</v>
      </c>
      <c r="I30" s="71">
        <v>330</v>
      </c>
      <c r="J30" s="275">
        <v>0</v>
      </c>
      <c r="L30" s="242">
        <v>15</v>
      </c>
      <c r="M30" s="71">
        <v>15</v>
      </c>
      <c r="N30" s="71">
        <v>0</v>
      </c>
      <c r="R30" s="142"/>
      <c r="S30" s="142"/>
      <c r="T30" s="142"/>
      <c r="U30" s="142"/>
      <c r="V30" s="142"/>
      <c r="W30" s="142"/>
    </row>
    <row r="31" spans="1:23" ht="19.899999999999999" customHeight="1" x14ac:dyDescent="0.25">
      <c r="A31" s="252" t="s">
        <v>312</v>
      </c>
      <c r="B31" s="241" t="s">
        <v>313</v>
      </c>
      <c r="C31" s="71">
        <v>426</v>
      </c>
      <c r="D31" s="71">
        <v>426</v>
      </c>
      <c r="E31" s="71">
        <v>0</v>
      </c>
      <c r="F31" s="71">
        <v>0</v>
      </c>
      <c r="G31" s="71">
        <v>0</v>
      </c>
      <c r="H31" s="71">
        <v>0</v>
      </c>
      <c r="I31" s="71">
        <v>426</v>
      </c>
      <c r="J31" s="275">
        <v>426</v>
      </c>
      <c r="L31" s="242">
        <v>49</v>
      </c>
      <c r="M31" s="71">
        <v>49</v>
      </c>
      <c r="N31" s="71">
        <v>0</v>
      </c>
    </row>
    <row r="32" spans="1:23" ht="19.899999999999999" customHeight="1" x14ac:dyDescent="0.25">
      <c r="A32" s="243" t="s">
        <v>314</v>
      </c>
      <c r="B32" s="241" t="s">
        <v>315</v>
      </c>
      <c r="C32" s="71">
        <v>863</v>
      </c>
      <c r="D32" s="71">
        <v>0</v>
      </c>
      <c r="E32" s="71">
        <v>0</v>
      </c>
      <c r="F32" s="71">
        <v>0</v>
      </c>
      <c r="G32" s="71">
        <v>0</v>
      </c>
      <c r="H32" s="71">
        <v>0</v>
      </c>
      <c r="I32" s="71">
        <v>863</v>
      </c>
      <c r="J32" s="275">
        <v>0</v>
      </c>
      <c r="L32" s="242">
        <v>7</v>
      </c>
      <c r="M32" s="71">
        <v>7</v>
      </c>
      <c r="N32" s="71">
        <v>0</v>
      </c>
    </row>
    <row r="33" spans="1:22" ht="19.899999999999999" customHeight="1" x14ac:dyDescent="0.25">
      <c r="A33" s="277" t="s">
        <v>316</v>
      </c>
      <c r="B33" s="253" t="s">
        <v>317</v>
      </c>
      <c r="C33" s="71">
        <v>21</v>
      </c>
      <c r="D33" s="71">
        <v>0</v>
      </c>
      <c r="E33" s="71">
        <v>0</v>
      </c>
      <c r="F33" s="71">
        <v>0</v>
      </c>
      <c r="G33" s="71">
        <v>0</v>
      </c>
      <c r="H33" s="71">
        <v>0</v>
      </c>
      <c r="I33" s="71">
        <v>21</v>
      </c>
      <c r="J33" s="275">
        <v>0</v>
      </c>
      <c r="L33" s="242"/>
      <c r="M33" s="71"/>
      <c r="N33" s="71"/>
    </row>
    <row r="34" spans="1:22" ht="19.899999999999999" customHeight="1" x14ac:dyDescent="0.25">
      <c r="A34" s="243" t="s">
        <v>318</v>
      </c>
      <c r="B34" s="241" t="s">
        <v>319</v>
      </c>
      <c r="C34" s="254">
        <v>12460</v>
      </c>
      <c r="D34" s="71">
        <v>0</v>
      </c>
      <c r="E34" s="71">
        <v>10585</v>
      </c>
      <c r="F34" s="71">
        <v>0</v>
      </c>
      <c r="G34" s="71">
        <v>0</v>
      </c>
      <c r="H34" s="71">
        <v>0</v>
      </c>
      <c r="I34" s="71">
        <v>1875</v>
      </c>
      <c r="J34" s="275">
        <v>0</v>
      </c>
      <c r="L34" s="242">
        <v>577</v>
      </c>
      <c r="M34" s="71">
        <v>577</v>
      </c>
      <c r="N34" s="71">
        <v>0</v>
      </c>
    </row>
    <row r="35" spans="1:22" ht="19.899999999999999" customHeight="1" x14ac:dyDescent="0.25">
      <c r="A35" s="378" t="s">
        <v>320</v>
      </c>
      <c r="B35" s="241" t="s">
        <v>321</v>
      </c>
      <c r="C35" s="71">
        <v>159</v>
      </c>
      <c r="D35" s="71">
        <v>0</v>
      </c>
      <c r="E35" s="71">
        <v>0</v>
      </c>
      <c r="F35" s="71">
        <v>0</v>
      </c>
      <c r="G35" s="71">
        <v>0</v>
      </c>
      <c r="H35" s="71">
        <v>0</v>
      </c>
      <c r="I35" s="71">
        <v>159</v>
      </c>
      <c r="J35" s="275">
        <v>0</v>
      </c>
      <c r="L35" s="242">
        <v>20</v>
      </c>
      <c r="M35" s="71">
        <v>15</v>
      </c>
      <c r="N35" s="71">
        <v>5</v>
      </c>
    </row>
    <row r="36" spans="1:22" ht="19.899999999999999" customHeight="1" x14ac:dyDescent="0.3">
      <c r="A36" s="379"/>
      <c r="B36" s="241" t="s">
        <v>322</v>
      </c>
      <c r="C36" s="71">
        <v>80</v>
      </c>
      <c r="D36" s="71">
        <v>0</v>
      </c>
      <c r="E36" s="71">
        <v>0</v>
      </c>
      <c r="F36" s="71">
        <v>0</v>
      </c>
      <c r="G36" s="71">
        <v>50</v>
      </c>
      <c r="H36" s="71">
        <v>0</v>
      </c>
      <c r="I36" s="71">
        <v>30</v>
      </c>
      <c r="J36" s="275">
        <v>0</v>
      </c>
      <c r="L36" s="242">
        <v>0</v>
      </c>
      <c r="M36" s="71">
        <v>0</v>
      </c>
      <c r="N36" s="71">
        <v>0</v>
      </c>
      <c r="V36" s="255"/>
    </row>
    <row r="37" spans="1:22" ht="19.899999999999999" customHeight="1" x14ac:dyDescent="0.25">
      <c r="A37" s="252" t="s">
        <v>323</v>
      </c>
      <c r="B37" s="241" t="s">
        <v>324</v>
      </c>
      <c r="C37" s="71">
        <v>1050</v>
      </c>
      <c r="D37" s="71">
        <v>0</v>
      </c>
      <c r="E37" s="71">
        <v>0</v>
      </c>
      <c r="F37" s="71">
        <v>0</v>
      </c>
      <c r="G37" s="71">
        <v>980</v>
      </c>
      <c r="H37" s="71">
        <v>0</v>
      </c>
      <c r="I37" s="71">
        <v>70</v>
      </c>
      <c r="J37" s="275">
        <v>0</v>
      </c>
      <c r="L37" s="242">
        <v>48</v>
      </c>
      <c r="M37" s="71">
        <v>48</v>
      </c>
      <c r="N37" s="71">
        <v>0</v>
      </c>
    </row>
    <row r="38" spans="1:22" ht="19.899999999999999" customHeight="1" x14ac:dyDescent="0.25">
      <c r="A38" s="252" t="s">
        <v>325</v>
      </c>
      <c r="B38" s="241" t="s">
        <v>97</v>
      </c>
      <c r="C38" s="71">
        <v>3738</v>
      </c>
      <c r="D38" s="71">
        <v>0</v>
      </c>
      <c r="E38" s="71">
        <v>0</v>
      </c>
      <c r="F38" s="71">
        <v>0</v>
      </c>
      <c r="G38" s="71">
        <v>2191</v>
      </c>
      <c r="H38" s="71">
        <v>0</v>
      </c>
      <c r="I38" s="71">
        <v>1547</v>
      </c>
      <c r="J38" s="275">
        <v>0</v>
      </c>
      <c r="L38" s="242">
        <v>150</v>
      </c>
      <c r="M38" s="71">
        <v>150</v>
      </c>
      <c r="N38" s="71">
        <v>0</v>
      </c>
    </row>
    <row r="39" spans="1:22" ht="19.899999999999999" customHeight="1" x14ac:dyDescent="0.25">
      <c r="A39" s="243" t="s">
        <v>326</v>
      </c>
      <c r="B39" s="241" t="s">
        <v>327</v>
      </c>
      <c r="C39" s="71">
        <v>330</v>
      </c>
      <c r="D39" s="71">
        <v>0</v>
      </c>
      <c r="E39" s="71">
        <v>0</v>
      </c>
      <c r="F39" s="71">
        <v>0</v>
      </c>
      <c r="G39" s="71">
        <v>0</v>
      </c>
      <c r="H39" s="71">
        <v>0</v>
      </c>
      <c r="I39" s="71">
        <v>330</v>
      </c>
      <c r="J39" s="275">
        <v>0</v>
      </c>
      <c r="L39" s="242">
        <v>15</v>
      </c>
      <c r="M39" s="71">
        <v>15</v>
      </c>
      <c r="N39" s="71">
        <v>0</v>
      </c>
    </row>
    <row r="40" spans="1:22" ht="19.899999999999999" customHeight="1" x14ac:dyDescent="0.25">
      <c r="A40" s="256" t="s">
        <v>328</v>
      </c>
      <c r="B40" s="257" t="s">
        <v>329</v>
      </c>
      <c r="C40" s="258">
        <v>3151</v>
      </c>
      <c r="D40" s="259">
        <v>0</v>
      </c>
      <c r="E40" s="259">
        <v>3151</v>
      </c>
      <c r="F40" s="259">
        <v>0</v>
      </c>
      <c r="G40" s="259">
        <v>0</v>
      </c>
      <c r="H40" s="259">
        <v>0</v>
      </c>
      <c r="I40" s="259">
        <v>0</v>
      </c>
      <c r="J40" s="278">
        <v>0</v>
      </c>
      <c r="L40" s="242">
        <v>0</v>
      </c>
      <c r="M40" s="260"/>
      <c r="N40" s="260"/>
    </row>
    <row r="41" spans="1:22" s="265" customFormat="1" ht="22.9" customHeight="1" x14ac:dyDescent="0.25">
      <c r="A41" s="380" t="s">
        <v>105</v>
      </c>
      <c r="B41" s="381"/>
      <c r="C41" s="261">
        <v>58590</v>
      </c>
      <c r="D41" s="262">
        <v>8687</v>
      </c>
      <c r="E41" s="262">
        <v>16423</v>
      </c>
      <c r="F41" s="262">
        <v>0</v>
      </c>
      <c r="G41" s="262">
        <v>26089</v>
      </c>
      <c r="H41" s="262">
        <v>7973</v>
      </c>
      <c r="I41" s="262">
        <v>16078</v>
      </c>
      <c r="J41" s="279">
        <v>714</v>
      </c>
      <c r="K41" s="164"/>
      <c r="L41" s="263">
        <v>2536</v>
      </c>
      <c r="M41" s="264">
        <v>2264</v>
      </c>
      <c r="N41" s="264">
        <v>272</v>
      </c>
    </row>
    <row r="42" spans="1:22" s="265" customFormat="1" ht="16.149999999999999" customHeight="1" x14ac:dyDescent="0.2">
      <c r="A42" s="380" t="s">
        <v>330</v>
      </c>
      <c r="B42" s="381"/>
      <c r="C42" s="262">
        <v>1567</v>
      </c>
      <c r="D42" s="262"/>
      <c r="E42" s="262"/>
      <c r="F42" s="262"/>
      <c r="G42" s="262"/>
      <c r="H42" s="262"/>
      <c r="I42" s="262"/>
      <c r="J42" s="279"/>
      <c r="L42" s="266"/>
      <c r="M42" s="267"/>
      <c r="N42" s="267"/>
    </row>
    <row r="43" spans="1:22" ht="16.899999999999999" customHeight="1" thickBot="1" x14ac:dyDescent="0.3">
      <c r="A43" s="382" t="s">
        <v>107</v>
      </c>
      <c r="B43" s="383"/>
      <c r="C43" s="280">
        <v>60157</v>
      </c>
      <c r="D43" s="280">
        <v>8687</v>
      </c>
      <c r="E43" s="280">
        <v>16423</v>
      </c>
      <c r="F43" s="280">
        <v>0</v>
      </c>
      <c r="G43" s="280">
        <v>26089</v>
      </c>
      <c r="H43" s="280">
        <v>7973</v>
      </c>
      <c r="I43" s="280">
        <v>16078</v>
      </c>
      <c r="J43" s="281">
        <v>714</v>
      </c>
      <c r="L43" s="268">
        <v>2536</v>
      </c>
      <c r="M43" s="269">
        <v>2264</v>
      </c>
      <c r="N43" s="269">
        <v>272</v>
      </c>
    </row>
    <row r="45" spans="1:22" x14ac:dyDescent="0.25">
      <c r="L45" s="270"/>
      <c r="M45" s="270"/>
      <c r="N45" s="271"/>
      <c r="O45" s="33"/>
    </row>
    <row r="46" spans="1:22" x14ac:dyDescent="0.25">
      <c r="L46" s="270"/>
      <c r="M46" s="270"/>
      <c r="N46" s="271"/>
      <c r="O46" s="33"/>
    </row>
    <row r="47" spans="1:22" x14ac:dyDescent="0.25">
      <c r="L47" s="270"/>
      <c r="M47" s="270"/>
      <c r="N47" s="271"/>
      <c r="O47" s="33"/>
    </row>
    <row r="48" spans="1:22" x14ac:dyDescent="0.25">
      <c r="L48" s="270"/>
      <c r="M48" s="270"/>
      <c r="N48" s="271"/>
      <c r="O48" s="33"/>
    </row>
    <row r="49" spans="12:15" x14ac:dyDescent="0.25">
      <c r="L49" s="272"/>
      <c r="M49" s="272"/>
      <c r="N49" s="273"/>
      <c r="O49" s="274"/>
    </row>
    <row r="50" spans="12:15" x14ac:dyDescent="0.25">
      <c r="O50" s="189"/>
    </row>
    <row r="51" spans="12:15" x14ac:dyDescent="0.25">
      <c r="O51" s="189"/>
    </row>
  </sheetData>
  <mergeCells count="16">
    <mergeCell ref="A1:H1"/>
    <mergeCell ref="B3:H3"/>
    <mergeCell ref="A4:A6"/>
    <mergeCell ref="B4:B6"/>
    <mergeCell ref="C4:D5"/>
    <mergeCell ref="E4:J4"/>
    <mergeCell ref="A35:A36"/>
    <mergeCell ref="A41:B41"/>
    <mergeCell ref="A42:B42"/>
    <mergeCell ref="A43:B43"/>
    <mergeCell ref="L4:N5"/>
    <mergeCell ref="E5:F5"/>
    <mergeCell ref="G5:H5"/>
    <mergeCell ref="I5:J5"/>
    <mergeCell ref="A7:A9"/>
    <mergeCell ref="A22:A24"/>
  </mergeCells>
  <conditionalFormatting sqref="C7:D15 C17:D41">
    <cfRule type="cellIs" dxfId="2" priority="3" operator="notEqual">
      <formula>E7+G7+I7</formula>
    </cfRule>
  </conditionalFormatting>
  <conditionalFormatting sqref="C16:D16">
    <cfRule type="cellIs" dxfId="1" priority="2" operator="notEqual">
      <formula>E16+G16+I16</formula>
    </cfRule>
  </conditionalFormatting>
  <conditionalFormatting sqref="R27">
    <cfRule type="cellIs" dxfId="0" priority="1" operator="notEqual">
      <formula>T27+V27+X27</formula>
    </cfRule>
  </conditionalFormatting>
  <pageMargins left="0.70866141732283472" right="0.70866141732283472" top="0.74803149606299213" bottom="0.74803149606299213" header="0.31496062992125984" footer="0.31496062992125984"/>
  <pageSetup paperSize="9" scale="63" fitToHeight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P92"/>
  <sheetViews>
    <sheetView view="pageBreakPreview" zoomScale="98" zoomScaleNormal="60" zoomScaleSheetLayoutView="98" workbookViewId="0">
      <selection activeCell="D90" sqref="D90"/>
    </sheetView>
  </sheetViews>
  <sheetFormatPr defaultColWidth="9.28515625" defaultRowHeight="15" x14ac:dyDescent="0.25"/>
  <cols>
    <col min="1" max="1" width="30.42578125" customWidth="1"/>
    <col min="2" max="2" width="9.140625" customWidth="1"/>
    <col min="3" max="3" width="10.28515625" customWidth="1"/>
    <col min="4" max="4" width="13" customWidth="1"/>
    <col min="5" max="5" width="10.7109375" customWidth="1"/>
    <col min="6" max="6" width="9.28515625" customWidth="1"/>
    <col min="7" max="7" width="9" customWidth="1"/>
    <col min="8" max="8" width="7.7109375" customWidth="1"/>
    <col min="9" max="9" width="7" customWidth="1"/>
    <col min="10" max="10" width="7.28515625" customWidth="1"/>
    <col min="11" max="12" width="9.140625" customWidth="1"/>
    <col min="13" max="13" width="9.7109375" customWidth="1"/>
    <col min="14" max="15" width="10.28515625" customWidth="1"/>
    <col min="16" max="220" width="9.140625" customWidth="1"/>
    <col min="221" max="221" width="34" customWidth="1"/>
    <col min="222" max="222" width="11.28515625" customWidth="1"/>
    <col min="223" max="223" width="11" customWidth="1"/>
    <col min="224" max="230" width="9.140625" customWidth="1"/>
    <col min="231" max="232" width="10.7109375" customWidth="1"/>
    <col min="233" max="233" width="9.140625" customWidth="1"/>
    <col min="234" max="234" width="11.5703125" customWidth="1"/>
    <col min="235" max="235" width="13.7109375" customWidth="1"/>
  </cols>
  <sheetData>
    <row r="1" spans="1:16" ht="16.899999999999999" customHeight="1" x14ac:dyDescent="0.25"/>
    <row r="2" spans="1:16" ht="46.9" customHeight="1" x14ac:dyDescent="0.25">
      <c r="B2" s="411" t="s">
        <v>331</v>
      </c>
      <c r="C2" s="411"/>
      <c r="D2" s="411"/>
      <c r="E2" s="411"/>
      <c r="F2" s="411"/>
      <c r="G2" s="411"/>
      <c r="H2" s="411"/>
      <c r="I2" s="411"/>
      <c r="J2" s="411"/>
      <c r="K2" s="411"/>
      <c r="L2" s="411"/>
      <c r="M2" s="411"/>
      <c r="N2" s="411"/>
      <c r="O2" s="411"/>
    </row>
    <row r="3" spans="1:16" ht="21" customHeight="1" x14ac:dyDescent="0.25">
      <c r="B3" s="412" t="s">
        <v>349</v>
      </c>
      <c r="C3" s="412"/>
      <c r="D3" s="412"/>
      <c r="E3" s="412"/>
      <c r="F3" s="412"/>
      <c r="G3" s="412"/>
      <c r="H3" s="412"/>
      <c r="I3" s="412"/>
      <c r="J3" s="412"/>
      <c r="K3" s="412"/>
      <c r="L3" s="412"/>
      <c r="M3" s="412"/>
      <c r="N3" s="412"/>
      <c r="O3" s="412"/>
    </row>
    <row r="4" spans="1:16" ht="10.9" customHeight="1" thickBot="1" x14ac:dyDescent="0.3">
      <c r="B4" s="292"/>
      <c r="C4" s="292"/>
      <c r="D4" s="292"/>
      <c r="E4" s="292"/>
      <c r="F4" s="292"/>
      <c r="G4" s="292"/>
      <c r="H4" s="292"/>
      <c r="I4" s="292"/>
      <c r="J4" s="292"/>
      <c r="K4" s="292"/>
      <c r="L4" s="292"/>
      <c r="M4" s="292"/>
      <c r="N4" s="292"/>
      <c r="O4" s="292"/>
    </row>
    <row r="5" spans="1:16" ht="24.6" customHeight="1" x14ac:dyDescent="0.25">
      <c r="A5" s="413" t="s">
        <v>333</v>
      </c>
      <c r="B5" s="416" t="s">
        <v>334</v>
      </c>
      <c r="C5" s="417"/>
      <c r="D5" s="420" t="s">
        <v>335</v>
      </c>
      <c r="E5" s="421"/>
      <c r="F5" s="421"/>
      <c r="G5" s="422"/>
      <c r="H5" s="417" t="s">
        <v>336</v>
      </c>
      <c r="I5" s="417"/>
      <c r="J5" s="417"/>
      <c r="K5" s="417"/>
      <c r="L5" s="417"/>
      <c r="M5" s="417"/>
      <c r="N5" s="417"/>
      <c r="O5" s="417"/>
      <c r="P5" s="426"/>
    </row>
    <row r="6" spans="1:16" ht="28.9" customHeight="1" x14ac:dyDescent="0.25">
      <c r="A6" s="414"/>
      <c r="B6" s="418"/>
      <c r="C6" s="419"/>
      <c r="D6" s="423"/>
      <c r="E6" s="424"/>
      <c r="F6" s="424"/>
      <c r="G6" s="425"/>
      <c r="H6" s="419"/>
      <c r="I6" s="419"/>
      <c r="J6" s="419"/>
      <c r="K6" s="419"/>
      <c r="L6" s="419"/>
      <c r="M6" s="419"/>
      <c r="N6" s="419"/>
      <c r="O6" s="419"/>
      <c r="P6" s="427"/>
    </row>
    <row r="7" spans="1:16" ht="16.149999999999999" hidden="1" customHeight="1" x14ac:dyDescent="0.25">
      <c r="A7" s="414"/>
      <c r="B7" s="418"/>
      <c r="C7" s="419"/>
      <c r="D7" s="321"/>
      <c r="E7" s="322"/>
      <c r="F7" s="323"/>
      <c r="G7" s="323"/>
      <c r="H7" s="419"/>
      <c r="I7" s="419"/>
      <c r="J7" s="419"/>
      <c r="K7" s="419"/>
      <c r="L7" s="419"/>
      <c r="M7" s="419"/>
      <c r="N7" s="419"/>
      <c r="O7" s="419"/>
      <c r="P7" s="427"/>
    </row>
    <row r="8" spans="1:16" ht="31.15" hidden="1" customHeight="1" x14ac:dyDescent="0.25">
      <c r="A8" s="414"/>
      <c r="B8" s="418"/>
      <c r="C8" s="419"/>
      <c r="D8" s="324"/>
      <c r="E8" s="325"/>
      <c r="F8" s="326"/>
      <c r="G8" s="326"/>
      <c r="H8" s="419"/>
      <c r="I8" s="419"/>
      <c r="J8" s="419"/>
      <c r="K8" s="419"/>
      <c r="L8" s="419"/>
      <c r="M8" s="419"/>
      <c r="N8" s="419"/>
      <c r="O8" s="419"/>
      <c r="P8" s="427"/>
    </row>
    <row r="9" spans="1:16" ht="46.15" customHeight="1" x14ac:dyDescent="0.25">
      <c r="A9" s="414"/>
      <c r="B9" s="428" t="s">
        <v>337</v>
      </c>
      <c r="C9" s="404" t="s">
        <v>338</v>
      </c>
      <c r="D9" s="404" t="s">
        <v>339</v>
      </c>
      <c r="E9" s="404" t="s">
        <v>340</v>
      </c>
      <c r="F9" s="404" t="s">
        <v>341</v>
      </c>
      <c r="G9" s="404" t="s">
        <v>128</v>
      </c>
      <c r="H9" s="404" t="s">
        <v>342</v>
      </c>
      <c r="I9" s="404" t="s">
        <v>343</v>
      </c>
      <c r="J9" s="404" t="s">
        <v>344</v>
      </c>
      <c r="K9" s="410" t="s">
        <v>345</v>
      </c>
      <c r="L9" s="410"/>
      <c r="M9" s="410"/>
      <c r="N9" s="404" t="s">
        <v>346</v>
      </c>
      <c r="O9" s="406" t="s">
        <v>347</v>
      </c>
      <c r="P9" s="408" t="s">
        <v>348</v>
      </c>
    </row>
    <row r="10" spans="1:16" ht="94.9" customHeight="1" thickBot="1" x14ac:dyDescent="0.3">
      <c r="A10" s="415"/>
      <c r="B10" s="429"/>
      <c r="C10" s="405"/>
      <c r="D10" s="405"/>
      <c r="E10" s="405"/>
      <c r="F10" s="405"/>
      <c r="G10" s="405"/>
      <c r="H10" s="405"/>
      <c r="I10" s="405"/>
      <c r="J10" s="405"/>
      <c r="K10" s="293" t="s">
        <v>16</v>
      </c>
      <c r="L10" s="293" t="s">
        <v>17</v>
      </c>
      <c r="M10" s="293" t="s">
        <v>15</v>
      </c>
      <c r="N10" s="405"/>
      <c r="O10" s="407"/>
      <c r="P10" s="409"/>
    </row>
    <row r="11" spans="1:16" ht="17.45" customHeight="1" x14ac:dyDescent="0.25">
      <c r="A11" s="294" t="s">
        <v>130</v>
      </c>
      <c r="B11" s="327">
        <v>0</v>
      </c>
      <c r="C11" s="328">
        <v>15</v>
      </c>
      <c r="D11" s="328">
        <v>0</v>
      </c>
      <c r="E11" s="328">
        <v>0</v>
      </c>
      <c r="F11" s="328">
        <v>0</v>
      </c>
      <c r="G11" s="328">
        <v>0</v>
      </c>
      <c r="H11" s="328">
        <v>8472</v>
      </c>
      <c r="I11" s="328">
        <v>87</v>
      </c>
      <c r="J11" s="328">
        <v>111631</v>
      </c>
      <c r="K11" s="328">
        <v>0</v>
      </c>
      <c r="L11" s="328">
        <v>0</v>
      </c>
      <c r="M11" s="328">
        <v>0</v>
      </c>
      <c r="N11" s="328">
        <v>0</v>
      </c>
      <c r="O11" s="328">
        <v>0</v>
      </c>
      <c r="P11" s="329">
        <v>80766</v>
      </c>
    </row>
    <row r="12" spans="1:16" ht="15.75" x14ac:dyDescent="0.25">
      <c r="A12" s="299" t="s">
        <v>131</v>
      </c>
      <c r="B12" s="304">
        <v>0</v>
      </c>
      <c r="C12" s="305">
        <v>0</v>
      </c>
      <c r="D12" s="305">
        <v>0</v>
      </c>
      <c r="E12" s="305">
        <v>0</v>
      </c>
      <c r="F12" s="305">
        <v>0</v>
      </c>
      <c r="G12" s="305">
        <v>0</v>
      </c>
      <c r="H12" s="305">
        <v>0</v>
      </c>
      <c r="I12" s="305">
        <v>0</v>
      </c>
      <c r="J12" s="305">
        <v>4654</v>
      </c>
      <c r="K12" s="305">
        <v>0</v>
      </c>
      <c r="L12" s="305">
        <v>0</v>
      </c>
      <c r="M12" s="305">
        <v>0</v>
      </c>
      <c r="N12" s="305">
        <v>0</v>
      </c>
      <c r="O12" s="305">
        <v>0</v>
      </c>
      <c r="P12" s="330">
        <v>1685</v>
      </c>
    </row>
    <row r="13" spans="1:16" ht="15.75" x14ac:dyDescent="0.25">
      <c r="A13" s="299" t="s">
        <v>132</v>
      </c>
      <c r="B13" s="304">
        <v>0</v>
      </c>
      <c r="C13" s="305">
        <v>0</v>
      </c>
      <c r="D13" s="305">
        <v>0</v>
      </c>
      <c r="E13" s="305">
        <v>0</v>
      </c>
      <c r="F13" s="305">
        <v>0</v>
      </c>
      <c r="G13" s="305">
        <v>0</v>
      </c>
      <c r="H13" s="305">
        <v>0</v>
      </c>
      <c r="I13" s="305">
        <v>0</v>
      </c>
      <c r="J13" s="305">
        <v>17402</v>
      </c>
      <c r="K13" s="305">
        <v>0</v>
      </c>
      <c r="L13" s="305">
        <v>0</v>
      </c>
      <c r="M13" s="305">
        <v>0</v>
      </c>
      <c r="N13" s="305">
        <v>0</v>
      </c>
      <c r="O13" s="305">
        <v>0</v>
      </c>
      <c r="P13" s="330">
        <v>4456</v>
      </c>
    </row>
    <row r="14" spans="1:16" ht="15.75" x14ac:dyDescent="0.25">
      <c r="A14" s="299" t="s">
        <v>133</v>
      </c>
      <c r="B14" s="304">
        <v>0</v>
      </c>
      <c r="C14" s="305">
        <v>0</v>
      </c>
      <c r="D14" s="305">
        <v>0</v>
      </c>
      <c r="E14" s="305">
        <v>0</v>
      </c>
      <c r="F14" s="305">
        <v>0</v>
      </c>
      <c r="G14" s="305">
        <v>0</v>
      </c>
      <c r="H14" s="305">
        <v>231</v>
      </c>
      <c r="I14" s="305">
        <v>0</v>
      </c>
      <c r="J14" s="305">
        <v>9079</v>
      </c>
      <c r="K14" s="305">
        <v>0</v>
      </c>
      <c r="L14" s="305">
        <v>0</v>
      </c>
      <c r="M14" s="305">
        <v>0</v>
      </c>
      <c r="N14" s="305">
        <v>0</v>
      </c>
      <c r="O14" s="305">
        <v>0</v>
      </c>
      <c r="P14" s="330">
        <v>0</v>
      </c>
    </row>
    <row r="15" spans="1:16" ht="15.75" x14ac:dyDescent="0.25">
      <c r="A15" s="299" t="s">
        <v>134</v>
      </c>
      <c r="B15" s="304">
        <v>0</v>
      </c>
      <c r="C15" s="305">
        <v>0</v>
      </c>
      <c r="D15" s="305">
        <v>0</v>
      </c>
      <c r="E15" s="305">
        <v>0</v>
      </c>
      <c r="F15" s="305">
        <v>0</v>
      </c>
      <c r="G15" s="305">
        <v>0</v>
      </c>
      <c r="H15" s="305">
        <v>0</v>
      </c>
      <c r="I15" s="305">
        <v>0</v>
      </c>
      <c r="J15" s="305">
        <v>5282</v>
      </c>
      <c r="K15" s="305">
        <v>0</v>
      </c>
      <c r="L15" s="305">
        <v>0</v>
      </c>
      <c r="M15" s="305">
        <v>0</v>
      </c>
      <c r="N15" s="305">
        <v>0</v>
      </c>
      <c r="O15" s="305">
        <v>0</v>
      </c>
      <c r="P15" s="330">
        <v>820</v>
      </c>
    </row>
    <row r="16" spans="1:16" ht="15.75" x14ac:dyDescent="0.25">
      <c r="A16" s="299" t="s">
        <v>135</v>
      </c>
      <c r="B16" s="304">
        <v>0</v>
      </c>
      <c r="C16" s="305">
        <v>0</v>
      </c>
      <c r="D16" s="305">
        <v>0</v>
      </c>
      <c r="E16" s="305">
        <v>0</v>
      </c>
      <c r="F16" s="305">
        <v>0</v>
      </c>
      <c r="G16" s="305">
        <v>0</v>
      </c>
      <c r="H16" s="305">
        <v>65</v>
      </c>
      <c r="I16" s="305">
        <v>0</v>
      </c>
      <c r="J16" s="305">
        <v>959</v>
      </c>
      <c r="K16" s="305">
        <v>0</v>
      </c>
      <c r="L16" s="305">
        <v>0</v>
      </c>
      <c r="M16" s="305">
        <v>0</v>
      </c>
      <c r="N16" s="305">
        <v>0</v>
      </c>
      <c r="O16" s="305">
        <v>0</v>
      </c>
      <c r="P16" s="330">
        <v>0</v>
      </c>
    </row>
    <row r="17" spans="1:16" ht="19.899999999999999" customHeight="1" x14ac:dyDescent="0.25">
      <c r="A17" s="299" t="s">
        <v>136</v>
      </c>
      <c r="B17" s="304">
        <v>0</v>
      </c>
      <c r="C17" s="305">
        <v>0</v>
      </c>
      <c r="D17" s="305">
        <v>0</v>
      </c>
      <c r="E17" s="305">
        <v>0</v>
      </c>
      <c r="F17" s="305">
        <v>0</v>
      </c>
      <c r="G17" s="305">
        <v>0</v>
      </c>
      <c r="H17" s="305">
        <v>100</v>
      </c>
      <c r="I17" s="305">
        <v>0</v>
      </c>
      <c r="J17" s="305">
        <v>4837</v>
      </c>
      <c r="K17" s="305">
        <v>0</v>
      </c>
      <c r="L17" s="305">
        <v>0</v>
      </c>
      <c r="M17" s="305">
        <v>0</v>
      </c>
      <c r="N17" s="305">
        <v>0</v>
      </c>
      <c r="O17" s="305">
        <v>0</v>
      </c>
      <c r="P17" s="330">
        <v>1300</v>
      </c>
    </row>
    <row r="18" spans="1:16" ht="31.9" customHeight="1" x14ac:dyDescent="0.25">
      <c r="A18" s="299" t="s">
        <v>137</v>
      </c>
      <c r="B18" s="304">
        <v>0</v>
      </c>
      <c r="C18" s="305">
        <v>0</v>
      </c>
      <c r="D18" s="305">
        <v>0</v>
      </c>
      <c r="E18" s="305">
        <v>0</v>
      </c>
      <c r="F18" s="305">
        <v>0</v>
      </c>
      <c r="G18" s="305">
        <v>0</v>
      </c>
      <c r="H18" s="305">
        <v>360</v>
      </c>
      <c r="I18" s="305">
        <v>0</v>
      </c>
      <c r="J18" s="305">
        <v>8286</v>
      </c>
      <c r="K18" s="305">
        <v>0</v>
      </c>
      <c r="L18" s="305">
        <v>0</v>
      </c>
      <c r="M18" s="305">
        <v>0</v>
      </c>
      <c r="N18" s="305">
        <v>0</v>
      </c>
      <c r="O18" s="305">
        <v>0</v>
      </c>
      <c r="P18" s="330">
        <v>12371</v>
      </c>
    </row>
    <row r="19" spans="1:16" ht="15.75" x14ac:dyDescent="0.25">
      <c r="A19" s="299" t="s">
        <v>138</v>
      </c>
      <c r="B19" s="304">
        <v>0</v>
      </c>
      <c r="C19" s="305">
        <v>0</v>
      </c>
      <c r="D19" s="305">
        <v>0</v>
      </c>
      <c r="E19" s="305">
        <v>0</v>
      </c>
      <c r="F19" s="305">
        <v>0</v>
      </c>
      <c r="G19" s="305">
        <v>0</v>
      </c>
      <c r="H19" s="305">
        <v>450</v>
      </c>
      <c r="I19" s="305">
        <v>0</v>
      </c>
      <c r="J19" s="305">
        <v>5627</v>
      </c>
      <c r="K19" s="305">
        <v>0</v>
      </c>
      <c r="L19" s="305">
        <v>0</v>
      </c>
      <c r="M19" s="305">
        <v>0</v>
      </c>
      <c r="N19" s="305">
        <v>0</v>
      </c>
      <c r="O19" s="305">
        <v>0</v>
      </c>
      <c r="P19" s="330">
        <v>3997</v>
      </c>
    </row>
    <row r="20" spans="1:16" ht="15.75" x14ac:dyDescent="0.25">
      <c r="A20" s="299" t="s">
        <v>139</v>
      </c>
      <c r="B20" s="304">
        <v>0</v>
      </c>
      <c r="C20" s="305">
        <v>70</v>
      </c>
      <c r="D20" s="305">
        <v>0</v>
      </c>
      <c r="E20" s="305">
        <v>0</v>
      </c>
      <c r="F20" s="305">
        <v>0</v>
      </c>
      <c r="G20" s="305">
        <v>0</v>
      </c>
      <c r="H20" s="305">
        <v>3519</v>
      </c>
      <c r="I20" s="305">
        <v>100</v>
      </c>
      <c r="J20" s="305">
        <v>29056</v>
      </c>
      <c r="K20" s="305">
        <v>0</v>
      </c>
      <c r="L20" s="305">
        <v>0</v>
      </c>
      <c r="M20" s="305">
        <v>0</v>
      </c>
      <c r="N20" s="305">
        <v>0</v>
      </c>
      <c r="O20" s="305">
        <v>0</v>
      </c>
      <c r="P20" s="330">
        <v>22308</v>
      </c>
    </row>
    <row r="21" spans="1:16" ht="16.149999999999999" customHeight="1" x14ac:dyDescent="0.25">
      <c r="A21" s="299" t="s">
        <v>140</v>
      </c>
      <c r="B21" s="304">
        <v>0</v>
      </c>
      <c r="C21" s="305">
        <v>0</v>
      </c>
      <c r="D21" s="305">
        <v>0</v>
      </c>
      <c r="E21" s="305">
        <v>0</v>
      </c>
      <c r="F21" s="305">
        <v>0</v>
      </c>
      <c r="G21" s="305">
        <v>0</v>
      </c>
      <c r="H21" s="305">
        <v>830</v>
      </c>
      <c r="I21" s="305">
        <v>0</v>
      </c>
      <c r="J21" s="305">
        <v>12113</v>
      </c>
      <c r="K21" s="305">
        <v>0</v>
      </c>
      <c r="L21" s="305">
        <v>0</v>
      </c>
      <c r="M21" s="305">
        <v>0</v>
      </c>
      <c r="N21" s="305">
        <v>0</v>
      </c>
      <c r="O21" s="305">
        <v>0</v>
      </c>
      <c r="P21" s="330">
        <v>20552</v>
      </c>
    </row>
    <row r="22" spans="1:16" ht="16.149999999999999" customHeight="1" x14ac:dyDescent="0.25">
      <c r="A22" s="299" t="s">
        <v>141</v>
      </c>
      <c r="B22" s="304">
        <v>0</v>
      </c>
      <c r="C22" s="305">
        <v>0</v>
      </c>
      <c r="D22" s="305">
        <v>0</v>
      </c>
      <c r="E22" s="305">
        <v>0</v>
      </c>
      <c r="F22" s="305">
        <v>0</v>
      </c>
      <c r="G22" s="305">
        <v>0</v>
      </c>
      <c r="H22" s="305">
        <v>9443</v>
      </c>
      <c r="I22" s="305">
        <v>0</v>
      </c>
      <c r="J22" s="305">
        <v>34286</v>
      </c>
      <c r="K22" s="305">
        <v>0</v>
      </c>
      <c r="L22" s="305">
        <v>0</v>
      </c>
      <c r="M22" s="305">
        <v>0</v>
      </c>
      <c r="N22" s="305">
        <v>0</v>
      </c>
      <c r="O22" s="305">
        <v>0</v>
      </c>
      <c r="P22" s="330">
        <v>1493</v>
      </c>
    </row>
    <row r="23" spans="1:16" ht="19.149999999999999" customHeight="1" x14ac:dyDescent="0.25">
      <c r="A23" s="299" t="s">
        <v>142</v>
      </c>
      <c r="B23" s="304">
        <v>0</v>
      </c>
      <c r="C23" s="305">
        <v>0</v>
      </c>
      <c r="D23" s="305">
        <v>0</v>
      </c>
      <c r="E23" s="305">
        <v>0</v>
      </c>
      <c r="F23" s="305">
        <v>0</v>
      </c>
      <c r="G23" s="305">
        <v>0</v>
      </c>
      <c r="H23" s="305">
        <v>510</v>
      </c>
      <c r="I23" s="305">
        <v>0</v>
      </c>
      <c r="J23" s="305">
        <v>4583</v>
      </c>
      <c r="K23" s="305">
        <v>0</v>
      </c>
      <c r="L23" s="305">
        <v>0</v>
      </c>
      <c r="M23" s="305">
        <v>0</v>
      </c>
      <c r="N23" s="305">
        <v>0</v>
      </c>
      <c r="O23" s="305">
        <v>0</v>
      </c>
      <c r="P23" s="330">
        <v>5277</v>
      </c>
    </row>
    <row r="24" spans="1:16" ht="15.75" x14ac:dyDescent="0.25">
      <c r="A24" s="299" t="s">
        <v>143</v>
      </c>
      <c r="B24" s="304">
        <v>0</v>
      </c>
      <c r="C24" s="305">
        <v>0</v>
      </c>
      <c r="D24" s="305">
        <v>0</v>
      </c>
      <c r="E24" s="305">
        <v>0</v>
      </c>
      <c r="F24" s="305">
        <v>0</v>
      </c>
      <c r="G24" s="305">
        <v>0</v>
      </c>
      <c r="H24" s="305">
        <v>0</v>
      </c>
      <c r="I24" s="305">
        <v>0</v>
      </c>
      <c r="J24" s="305">
        <v>2989</v>
      </c>
      <c r="K24" s="305">
        <v>0</v>
      </c>
      <c r="L24" s="305">
        <v>0</v>
      </c>
      <c r="M24" s="305">
        <v>0</v>
      </c>
      <c r="N24" s="305">
        <v>0</v>
      </c>
      <c r="O24" s="305">
        <v>0</v>
      </c>
      <c r="P24" s="330">
        <v>0</v>
      </c>
    </row>
    <row r="25" spans="1:16" ht="15.75" x14ac:dyDescent="0.25">
      <c r="A25" s="299" t="s">
        <v>144</v>
      </c>
      <c r="B25" s="304">
        <v>0</v>
      </c>
      <c r="C25" s="305">
        <v>600</v>
      </c>
      <c r="D25" s="305">
        <v>0</v>
      </c>
      <c r="E25" s="305">
        <v>0</v>
      </c>
      <c r="F25" s="305">
        <v>0</v>
      </c>
      <c r="G25" s="305">
        <v>0</v>
      </c>
      <c r="H25" s="305">
        <v>7615</v>
      </c>
      <c r="I25" s="305">
        <v>464</v>
      </c>
      <c r="J25" s="305">
        <v>47426</v>
      </c>
      <c r="K25" s="305">
        <v>0</v>
      </c>
      <c r="L25" s="305">
        <v>0</v>
      </c>
      <c r="M25" s="305">
        <v>0</v>
      </c>
      <c r="N25" s="305">
        <v>0</v>
      </c>
      <c r="O25" s="305">
        <v>0</v>
      </c>
      <c r="P25" s="330">
        <v>44220</v>
      </c>
    </row>
    <row r="26" spans="1:16" ht="31.5" x14ac:dyDescent="0.25">
      <c r="A26" s="299" t="s">
        <v>145</v>
      </c>
      <c r="B26" s="304">
        <v>0</v>
      </c>
      <c r="C26" s="305">
        <v>0</v>
      </c>
      <c r="D26" s="305">
        <v>0</v>
      </c>
      <c r="E26" s="305">
        <v>0</v>
      </c>
      <c r="F26" s="305">
        <v>0</v>
      </c>
      <c r="G26" s="305">
        <v>0</v>
      </c>
      <c r="H26" s="305">
        <v>0</v>
      </c>
      <c r="I26" s="305">
        <v>0</v>
      </c>
      <c r="J26" s="305">
        <v>0</v>
      </c>
      <c r="K26" s="305">
        <v>0</v>
      </c>
      <c r="L26" s="305">
        <v>0</v>
      </c>
      <c r="M26" s="305">
        <v>0</v>
      </c>
      <c r="N26" s="305">
        <v>0</v>
      </c>
      <c r="O26" s="305">
        <v>0</v>
      </c>
      <c r="P26" s="330">
        <v>0</v>
      </c>
    </row>
    <row r="27" spans="1:16" ht="24" customHeight="1" x14ac:dyDescent="0.25">
      <c r="A27" s="299" t="s">
        <v>146</v>
      </c>
      <c r="B27" s="304">
        <v>0</v>
      </c>
      <c r="C27" s="305">
        <v>0</v>
      </c>
      <c r="D27" s="305">
        <v>0</v>
      </c>
      <c r="E27" s="305">
        <v>0</v>
      </c>
      <c r="F27" s="305">
        <v>0</v>
      </c>
      <c r="G27" s="305">
        <v>0</v>
      </c>
      <c r="H27" s="305">
        <v>0</v>
      </c>
      <c r="I27" s="305">
        <v>0</v>
      </c>
      <c r="J27" s="305">
        <v>7107</v>
      </c>
      <c r="K27" s="305">
        <v>0</v>
      </c>
      <c r="L27" s="305">
        <v>0</v>
      </c>
      <c r="M27" s="305">
        <v>0</v>
      </c>
      <c r="N27" s="305">
        <v>0</v>
      </c>
      <c r="O27" s="305">
        <v>0</v>
      </c>
      <c r="P27" s="330">
        <v>0</v>
      </c>
    </row>
    <row r="28" spans="1:16" ht="15.75" x14ac:dyDescent="0.25">
      <c r="A28" s="299" t="s">
        <v>147</v>
      </c>
      <c r="B28" s="304">
        <v>0</v>
      </c>
      <c r="C28" s="305">
        <v>0</v>
      </c>
      <c r="D28" s="305">
        <v>0</v>
      </c>
      <c r="E28" s="305">
        <v>0</v>
      </c>
      <c r="F28" s="305">
        <v>0</v>
      </c>
      <c r="G28" s="305">
        <v>0</v>
      </c>
      <c r="H28" s="305">
        <v>102</v>
      </c>
      <c r="I28" s="305">
        <v>0</v>
      </c>
      <c r="J28" s="305">
        <v>9250</v>
      </c>
      <c r="K28" s="305">
        <v>0</v>
      </c>
      <c r="L28" s="305">
        <v>0</v>
      </c>
      <c r="M28" s="305">
        <v>0</v>
      </c>
      <c r="N28" s="305">
        <v>0</v>
      </c>
      <c r="O28" s="305">
        <v>0</v>
      </c>
      <c r="P28" s="330">
        <v>421</v>
      </c>
    </row>
    <row r="29" spans="1:16" ht="31.5" x14ac:dyDescent="0.25">
      <c r="A29" s="299" t="s">
        <v>148</v>
      </c>
      <c r="B29" s="304">
        <v>2081</v>
      </c>
      <c r="C29" s="305">
        <v>2620</v>
      </c>
      <c r="D29" s="305">
        <v>3</v>
      </c>
      <c r="E29" s="305">
        <v>0</v>
      </c>
      <c r="F29" s="305">
        <v>15366</v>
      </c>
      <c r="G29" s="305">
        <v>4347</v>
      </c>
      <c r="H29" s="305">
        <v>6724</v>
      </c>
      <c r="I29" s="305">
        <v>2730</v>
      </c>
      <c r="J29" s="305">
        <v>12769</v>
      </c>
      <c r="K29" s="305">
        <v>0</v>
      </c>
      <c r="L29" s="305">
        <v>0</v>
      </c>
      <c r="M29" s="305">
        <v>0</v>
      </c>
      <c r="N29" s="305">
        <v>0</v>
      </c>
      <c r="O29" s="305">
        <v>0</v>
      </c>
      <c r="P29" s="330">
        <v>14435</v>
      </c>
    </row>
    <row r="30" spans="1:16" ht="15.75" x14ac:dyDescent="0.25">
      <c r="A30" s="299" t="s">
        <v>149</v>
      </c>
      <c r="B30" s="304">
        <v>0</v>
      </c>
      <c r="C30" s="305">
        <v>0</v>
      </c>
      <c r="D30" s="305">
        <v>0</v>
      </c>
      <c r="E30" s="305">
        <v>0</v>
      </c>
      <c r="F30" s="305">
        <v>0</v>
      </c>
      <c r="G30" s="305">
        <v>0</v>
      </c>
      <c r="H30" s="305">
        <v>3481</v>
      </c>
      <c r="I30" s="305">
        <v>0</v>
      </c>
      <c r="J30" s="305">
        <v>8527</v>
      </c>
      <c r="K30" s="305">
        <v>0</v>
      </c>
      <c r="L30" s="305">
        <v>0</v>
      </c>
      <c r="M30" s="305">
        <v>0</v>
      </c>
      <c r="N30" s="305">
        <v>0</v>
      </c>
      <c r="O30" s="305">
        <v>7457</v>
      </c>
      <c r="P30" s="330">
        <v>14659</v>
      </c>
    </row>
    <row r="31" spans="1:16" ht="19.899999999999999" customHeight="1" x14ac:dyDescent="0.25">
      <c r="A31" s="299" t="s">
        <v>150</v>
      </c>
      <c r="B31" s="304">
        <v>0</v>
      </c>
      <c r="C31" s="305">
        <v>0</v>
      </c>
      <c r="D31" s="305">
        <v>0</v>
      </c>
      <c r="E31" s="305">
        <v>0</v>
      </c>
      <c r="F31" s="305">
        <v>0</v>
      </c>
      <c r="G31" s="305">
        <v>0</v>
      </c>
      <c r="H31" s="305">
        <v>1152</v>
      </c>
      <c r="I31" s="305">
        <v>0</v>
      </c>
      <c r="J31" s="305">
        <v>720</v>
      </c>
      <c r="K31" s="305">
        <v>0</v>
      </c>
      <c r="L31" s="305">
        <v>0</v>
      </c>
      <c r="M31" s="305">
        <v>0</v>
      </c>
      <c r="N31" s="305">
        <v>0</v>
      </c>
      <c r="O31" s="305">
        <v>0</v>
      </c>
      <c r="P31" s="330">
        <v>0</v>
      </c>
    </row>
    <row r="32" spans="1:16" ht="15.75" x14ac:dyDescent="0.25">
      <c r="A32" s="299" t="s">
        <v>151</v>
      </c>
      <c r="B32" s="304">
        <v>0</v>
      </c>
      <c r="C32" s="305">
        <v>0</v>
      </c>
      <c r="D32" s="305">
        <v>0</v>
      </c>
      <c r="E32" s="305">
        <v>0</v>
      </c>
      <c r="F32" s="305">
        <v>0</v>
      </c>
      <c r="G32" s="305">
        <v>0</v>
      </c>
      <c r="H32" s="305">
        <v>4353</v>
      </c>
      <c r="I32" s="305">
        <v>0</v>
      </c>
      <c r="J32" s="305">
        <v>718</v>
      </c>
      <c r="K32" s="305">
        <v>0</v>
      </c>
      <c r="L32" s="305">
        <v>0</v>
      </c>
      <c r="M32" s="305">
        <v>0</v>
      </c>
      <c r="N32" s="305">
        <v>0</v>
      </c>
      <c r="O32" s="305">
        <v>0</v>
      </c>
      <c r="P32" s="330">
        <v>0</v>
      </c>
    </row>
    <row r="33" spans="1:16" ht="18.600000000000001" customHeight="1" x14ac:dyDescent="0.25">
      <c r="A33" s="299" t="s">
        <v>152</v>
      </c>
      <c r="B33" s="304">
        <v>0</v>
      </c>
      <c r="C33" s="305">
        <v>0</v>
      </c>
      <c r="D33" s="305">
        <v>0</v>
      </c>
      <c r="E33" s="305">
        <v>0</v>
      </c>
      <c r="F33" s="305">
        <v>0</v>
      </c>
      <c r="G33" s="305">
        <v>0</v>
      </c>
      <c r="H33" s="305">
        <v>2953</v>
      </c>
      <c r="I33" s="305">
        <v>0</v>
      </c>
      <c r="J33" s="305">
        <v>80</v>
      </c>
      <c r="K33" s="305">
        <v>0</v>
      </c>
      <c r="L33" s="305">
        <v>0</v>
      </c>
      <c r="M33" s="305">
        <v>0</v>
      </c>
      <c r="N33" s="305">
        <v>0</v>
      </c>
      <c r="O33" s="305">
        <v>0</v>
      </c>
      <c r="P33" s="330">
        <v>0</v>
      </c>
    </row>
    <row r="34" spans="1:16" ht="16.149999999999999" customHeight="1" x14ac:dyDescent="0.25">
      <c r="A34" s="299" t="s">
        <v>153</v>
      </c>
      <c r="B34" s="304">
        <v>0</v>
      </c>
      <c r="C34" s="305">
        <v>0</v>
      </c>
      <c r="D34" s="305">
        <v>0</v>
      </c>
      <c r="E34" s="305">
        <v>0</v>
      </c>
      <c r="F34" s="305">
        <v>0</v>
      </c>
      <c r="G34" s="305">
        <v>0</v>
      </c>
      <c r="H34" s="305">
        <v>6863</v>
      </c>
      <c r="I34" s="305">
        <v>0</v>
      </c>
      <c r="J34" s="305">
        <v>468</v>
      </c>
      <c r="K34" s="305">
        <v>0</v>
      </c>
      <c r="L34" s="305">
        <v>0</v>
      </c>
      <c r="M34" s="305">
        <v>0</v>
      </c>
      <c r="N34" s="305">
        <v>0</v>
      </c>
      <c r="O34" s="305">
        <v>0</v>
      </c>
      <c r="P34" s="330">
        <v>0</v>
      </c>
    </row>
    <row r="35" spans="1:16" ht="15.75" x14ac:dyDescent="0.25">
      <c r="A35" s="299" t="s">
        <v>154</v>
      </c>
      <c r="B35" s="304">
        <v>0</v>
      </c>
      <c r="C35" s="305">
        <v>0</v>
      </c>
      <c r="D35" s="305">
        <v>0</v>
      </c>
      <c r="E35" s="305">
        <v>0</v>
      </c>
      <c r="F35" s="305">
        <v>0</v>
      </c>
      <c r="G35" s="305">
        <v>0</v>
      </c>
      <c r="H35" s="305">
        <v>1439</v>
      </c>
      <c r="I35" s="305">
        <v>0</v>
      </c>
      <c r="J35" s="305">
        <v>301</v>
      </c>
      <c r="K35" s="305">
        <v>0</v>
      </c>
      <c r="L35" s="305">
        <v>0</v>
      </c>
      <c r="M35" s="305">
        <v>0</v>
      </c>
      <c r="N35" s="305">
        <v>0</v>
      </c>
      <c r="O35" s="305">
        <v>0</v>
      </c>
      <c r="P35" s="330">
        <v>0</v>
      </c>
    </row>
    <row r="36" spans="1:16" ht="15.75" x14ac:dyDescent="0.25">
      <c r="A36" s="299" t="s">
        <v>155</v>
      </c>
      <c r="B36" s="304">
        <v>0</v>
      </c>
      <c r="C36" s="305">
        <v>0</v>
      </c>
      <c r="D36" s="305">
        <v>0</v>
      </c>
      <c r="E36" s="305">
        <v>0</v>
      </c>
      <c r="F36" s="305">
        <v>0</v>
      </c>
      <c r="G36" s="305">
        <v>0</v>
      </c>
      <c r="H36" s="305">
        <v>6294</v>
      </c>
      <c r="I36" s="305">
        <v>0</v>
      </c>
      <c r="J36" s="305">
        <v>79</v>
      </c>
      <c r="K36" s="305">
        <v>0</v>
      </c>
      <c r="L36" s="305">
        <v>0</v>
      </c>
      <c r="M36" s="305">
        <v>0</v>
      </c>
      <c r="N36" s="305">
        <v>0</v>
      </c>
      <c r="O36" s="305">
        <v>0</v>
      </c>
      <c r="P36" s="330">
        <v>0</v>
      </c>
    </row>
    <row r="37" spans="1:16" ht="19.899999999999999" customHeight="1" x14ac:dyDescent="0.25">
      <c r="A37" s="299" t="s">
        <v>156</v>
      </c>
      <c r="B37" s="304">
        <v>0</v>
      </c>
      <c r="C37" s="305">
        <v>0</v>
      </c>
      <c r="D37" s="305">
        <v>0</v>
      </c>
      <c r="E37" s="305">
        <v>0</v>
      </c>
      <c r="F37" s="305">
        <v>0</v>
      </c>
      <c r="G37" s="305">
        <v>0</v>
      </c>
      <c r="H37" s="305">
        <v>7339</v>
      </c>
      <c r="I37" s="305">
        <v>0</v>
      </c>
      <c r="J37" s="305">
        <v>1100</v>
      </c>
      <c r="K37" s="305">
        <v>0</v>
      </c>
      <c r="L37" s="305">
        <v>0</v>
      </c>
      <c r="M37" s="305">
        <v>0</v>
      </c>
      <c r="N37" s="305">
        <v>0</v>
      </c>
      <c r="O37" s="305">
        <v>0</v>
      </c>
      <c r="P37" s="330">
        <v>0</v>
      </c>
    </row>
    <row r="38" spans="1:16" ht="15.75" x14ac:dyDescent="0.25">
      <c r="A38" s="299" t="s">
        <v>157</v>
      </c>
      <c r="B38" s="304">
        <v>0</v>
      </c>
      <c r="C38" s="305">
        <v>0</v>
      </c>
      <c r="D38" s="305">
        <v>0</v>
      </c>
      <c r="E38" s="305">
        <v>0</v>
      </c>
      <c r="F38" s="305">
        <v>0</v>
      </c>
      <c r="G38" s="305">
        <v>0</v>
      </c>
      <c r="H38" s="305">
        <v>1961</v>
      </c>
      <c r="I38" s="305">
        <v>0</v>
      </c>
      <c r="J38" s="305">
        <v>1486</v>
      </c>
      <c r="K38" s="305">
        <v>0</v>
      </c>
      <c r="L38" s="305">
        <v>0</v>
      </c>
      <c r="M38" s="305">
        <v>0</v>
      </c>
      <c r="N38" s="305">
        <v>0</v>
      </c>
      <c r="O38" s="305">
        <v>0</v>
      </c>
      <c r="P38" s="330">
        <v>0</v>
      </c>
    </row>
    <row r="39" spans="1:16" ht="31.5" x14ac:dyDescent="0.25">
      <c r="A39" s="299" t="s">
        <v>158</v>
      </c>
      <c r="B39" s="304">
        <v>0</v>
      </c>
      <c r="C39" s="305">
        <v>0</v>
      </c>
      <c r="D39" s="305">
        <v>0</v>
      </c>
      <c r="E39" s="305">
        <v>0</v>
      </c>
      <c r="F39" s="305">
        <v>0</v>
      </c>
      <c r="G39" s="305">
        <v>0</v>
      </c>
      <c r="H39" s="305">
        <v>6302</v>
      </c>
      <c r="I39" s="305">
        <v>0</v>
      </c>
      <c r="J39" s="305">
        <v>248</v>
      </c>
      <c r="K39" s="305">
        <v>0</v>
      </c>
      <c r="L39" s="305">
        <v>0</v>
      </c>
      <c r="M39" s="305">
        <v>0</v>
      </c>
      <c r="N39" s="305">
        <v>0</v>
      </c>
      <c r="O39" s="305">
        <v>0</v>
      </c>
      <c r="P39" s="330">
        <v>0</v>
      </c>
    </row>
    <row r="40" spans="1:16" ht="15.75" x14ac:dyDescent="0.25">
      <c r="A40" s="299" t="s">
        <v>159</v>
      </c>
      <c r="B40" s="304">
        <v>0</v>
      </c>
      <c r="C40" s="305">
        <v>0</v>
      </c>
      <c r="D40" s="305">
        <v>0</v>
      </c>
      <c r="E40" s="305">
        <v>0</v>
      </c>
      <c r="F40" s="305">
        <v>0</v>
      </c>
      <c r="G40" s="305">
        <v>0</v>
      </c>
      <c r="H40" s="305">
        <v>0</v>
      </c>
      <c r="I40" s="305">
        <v>0</v>
      </c>
      <c r="J40" s="305">
        <v>0</v>
      </c>
      <c r="K40" s="305">
        <v>0</v>
      </c>
      <c r="L40" s="305">
        <v>0</v>
      </c>
      <c r="M40" s="305">
        <v>0</v>
      </c>
      <c r="N40" s="305">
        <v>0</v>
      </c>
      <c r="O40" s="305">
        <v>0</v>
      </c>
      <c r="P40" s="330">
        <v>0</v>
      </c>
    </row>
    <row r="41" spans="1:16" ht="15.75" x14ac:dyDescent="0.25">
      <c r="A41" s="299" t="s">
        <v>160</v>
      </c>
      <c r="B41" s="304">
        <v>0</v>
      </c>
      <c r="C41" s="305">
        <v>150</v>
      </c>
      <c r="D41" s="305">
        <v>0</v>
      </c>
      <c r="E41" s="305">
        <v>0</v>
      </c>
      <c r="F41" s="305">
        <v>0</v>
      </c>
      <c r="G41" s="305">
        <v>0</v>
      </c>
      <c r="H41" s="305">
        <v>5756</v>
      </c>
      <c r="I41" s="305">
        <v>183</v>
      </c>
      <c r="J41" s="305">
        <v>31815</v>
      </c>
      <c r="K41" s="305">
        <v>0</v>
      </c>
      <c r="L41" s="305">
        <v>0</v>
      </c>
      <c r="M41" s="305">
        <v>0</v>
      </c>
      <c r="N41" s="305">
        <v>0</v>
      </c>
      <c r="O41" s="305">
        <v>0</v>
      </c>
      <c r="P41" s="330">
        <v>29910</v>
      </c>
    </row>
    <row r="42" spans="1:16" ht="15.6" customHeight="1" x14ac:dyDescent="0.25">
      <c r="A42" s="299" t="s">
        <v>161</v>
      </c>
      <c r="B42" s="304">
        <v>0</v>
      </c>
      <c r="C42" s="305">
        <v>0</v>
      </c>
      <c r="D42" s="305">
        <v>0</v>
      </c>
      <c r="E42" s="305">
        <v>0</v>
      </c>
      <c r="F42" s="305">
        <v>0</v>
      </c>
      <c r="G42" s="305">
        <v>0</v>
      </c>
      <c r="H42" s="305">
        <v>0</v>
      </c>
      <c r="I42" s="305">
        <v>0</v>
      </c>
      <c r="J42" s="305">
        <v>1509</v>
      </c>
      <c r="K42" s="305">
        <v>0</v>
      </c>
      <c r="L42" s="305">
        <v>0</v>
      </c>
      <c r="M42" s="305">
        <v>0</v>
      </c>
      <c r="N42" s="305">
        <v>0</v>
      </c>
      <c r="O42" s="305">
        <v>0</v>
      </c>
      <c r="P42" s="330">
        <v>0</v>
      </c>
    </row>
    <row r="43" spans="1:16" ht="15.75" x14ac:dyDescent="0.25">
      <c r="A43" s="299" t="s">
        <v>162</v>
      </c>
      <c r="B43" s="304">
        <v>0</v>
      </c>
      <c r="C43" s="305">
        <v>450</v>
      </c>
      <c r="D43" s="305">
        <v>0</v>
      </c>
      <c r="E43" s="305">
        <v>0</v>
      </c>
      <c r="F43" s="305">
        <v>0</v>
      </c>
      <c r="G43" s="305">
        <v>0</v>
      </c>
      <c r="H43" s="305">
        <v>14264</v>
      </c>
      <c r="I43" s="305">
        <v>350</v>
      </c>
      <c r="J43" s="305">
        <v>65769</v>
      </c>
      <c r="K43" s="305">
        <v>0</v>
      </c>
      <c r="L43" s="305">
        <v>0</v>
      </c>
      <c r="M43" s="305">
        <v>0</v>
      </c>
      <c r="N43" s="305">
        <v>0</v>
      </c>
      <c r="O43" s="305">
        <v>0</v>
      </c>
      <c r="P43" s="330">
        <v>65703</v>
      </c>
    </row>
    <row r="44" spans="1:16" ht="15.75" x14ac:dyDescent="0.25">
      <c r="A44" s="299" t="s">
        <v>163</v>
      </c>
      <c r="B44" s="304">
        <v>48117</v>
      </c>
      <c r="C44" s="305">
        <v>0</v>
      </c>
      <c r="D44" s="305">
        <v>151</v>
      </c>
      <c r="E44" s="305">
        <v>137</v>
      </c>
      <c r="F44" s="305">
        <v>0</v>
      </c>
      <c r="G44" s="305">
        <v>0</v>
      </c>
      <c r="H44" s="305">
        <v>50</v>
      </c>
      <c r="I44" s="305">
        <v>0</v>
      </c>
      <c r="J44" s="305">
        <v>1402</v>
      </c>
      <c r="K44" s="305">
        <v>0</v>
      </c>
      <c r="L44" s="305">
        <v>0</v>
      </c>
      <c r="M44" s="305">
        <v>0</v>
      </c>
      <c r="N44" s="305">
        <v>0</v>
      </c>
      <c r="O44" s="305">
        <v>0</v>
      </c>
      <c r="P44" s="330">
        <v>15241</v>
      </c>
    </row>
    <row r="45" spans="1:16" ht="15.75" x14ac:dyDescent="0.25">
      <c r="A45" s="299" t="s">
        <v>164</v>
      </c>
      <c r="B45" s="304">
        <v>152114</v>
      </c>
      <c r="C45" s="305">
        <v>0</v>
      </c>
      <c r="D45" s="305">
        <v>1122</v>
      </c>
      <c r="E45" s="305">
        <v>1104</v>
      </c>
      <c r="F45" s="305">
        <v>28481</v>
      </c>
      <c r="G45" s="305">
        <v>6558</v>
      </c>
      <c r="H45" s="305">
        <v>11946</v>
      </c>
      <c r="I45" s="305">
        <v>0</v>
      </c>
      <c r="J45" s="305">
        <v>84165</v>
      </c>
      <c r="K45" s="305">
        <v>0</v>
      </c>
      <c r="L45" s="305">
        <v>0</v>
      </c>
      <c r="M45" s="305">
        <v>0</v>
      </c>
      <c r="N45" s="305">
        <v>0</v>
      </c>
      <c r="O45" s="305">
        <v>0</v>
      </c>
      <c r="P45" s="330">
        <v>173635</v>
      </c>
    </row>
    <row r="46" spans="1:16" ht="15" customHeight="1" x14ac:dyDescent="0.25">
      <c r="A46" s="299" t="s">
        <v>165</v>
      </c>
      <c r="B46" s="304">
        <v>0</v>
      </c>
      <c r="C46" s="305">
        <v>0</v>
      </c>
      <c r="D46" s="305">
        <v>0</v>
      </c>
      <c r="E46" s="305">
        <v>0</v>
      </c>
      <c r="F46" s="305">
        <v>0</v>
      </c>
      <c r="G46" s="305">
        <v>0</v>
      </c>
      <c r="H46" s="305">
        <v>0</v>
      </c>
      <c r="I46" s="305">
        <v>0</v>
      </c>
      <c r="J46" s="305">
        <v>0</v>
      </c>
      <c r="K46" s="305">
        <v>0</v>
      </c>
      <c r="L46" s="305">
        <v>45445</v>
      </c>
      <c r="M46" s="305">
        <v>45445</v>
      </c>
      <c r="N46" s="305">
        <v>0</v>
      </c>
      <c r="O46" s="305">
        <v>0</v>
      </c>
      <c r="P46" s="330">
        <v>0</v>
      </c>
    </row>
    <row r="47" spans="1:16" ht="28.9" customHeight="1" x14ac:dyDescent="0.25">
      <c r="A47" s="299" t="s">
        <v>166</v>
      </c>
      <c r="B47" s="304">
        <v>0</v>
      </c>
      <c r="C47" s="305">
        <v>0</v>
      </c>
      <c r="D47" s="305">
        <v>0</v>
      </c>
      <c r="E47" s="305">
        <v>0</v>
      </c>
      <c r="F47" s="305">
        <v>0</v>
      </c>
      <c r="G47" s="305">
        <v>0</v>
      </c>
      <c r="H47" s="305">
        <v>0</v>
      </c>
      <c r="I47" s="305">
        <v>0</v>
      </c>
      <c r="J47" s="305">
        <v>0</v>
      </c>
      <c r="K47" s="305">
        <v>0</v>
      </c>
      <c r="L47" s="305">
        <v>0</v>
      </c>
      <c r="M47" s="305">
        <v>0</v>
      </c>
      <c r="N47" s="305">
        <v>0</v>
      </c>
      <c r="O47" s="305">
        <v>0</v>
      </c>
      <c r="P47" s="330">
        <v>0</v>
      </c>
    </row>
    <row r="48" spans="1:16" ht="28.9" customHeight="1" x14ac:dyDescent="0.25">
      <c r="A48" s="299" t="s">
        <v>167</v>
      </c>
      <c r="B48" s="304">
        <v>0</v>
      </c>
      <c r="C48" s="305">
        <v>0</v>
      </c>
      <c r="D48" s="305">
        <v>0</v>
      </c>
      <c r="E48" s="305">
        <v>0</v>
      </c>
      <c r="F48" s="305">
        <v>0</v>
      </c>
      <c r="G48" s="305">
        <v>0</v>
      </c>
      <c r="H48" s="305">
        <v>0</v>
      </c>
      <c r="I48" s="305">
        <v>0</v>
      </c>
      <c r="J48" s="305">
        <v>0</v>
      </c>
      <c r="K48" s="305">
        <v>0</v>
      </c>
      <c r="L48" s="305">
        <v>0</v>
      </c>
      <c r="M48" s="305">
        <v>0</v>
      </c>
      <c r="N48" s="305">
        <v>0</v>
      </c>
      <c r="O48" s="305">
        <v>0</v>
      </c>
      <c r="P48" s="330">
        <v>0</v>
      </c>
    </row>
    <row r="49" spans="1:16" ht="47.45" customHeight="1" x14ac:dyDescent="0.25">
      <c r="A49" s="299" t="s">
        <v>168</v>
      </c>
      <c r="B49" s="304">
        <v>0</v>
      </c>
      <c r="C49" s="305">
        <v>0</v>
      </c>
      <c r="D49" s="305">
        <v>0</v>
      </c>
      <c r="E49" s="305">
        <v>0</v>
      </c>
      <c r="F49" s="305">
        <v>600</v>
      </c>
      <c r="G49" s="305">
        <v>600</v>
      </c>
      <c r="H49" s="305">
        <v>0</v>
      </c>
      <c r="I49" s="305">
        <v>2110</v>
      </c>
      <c r="J49" s="305">
        <v>0</v>
      </c>
      <c r="K49" s="305">
        <v>56800</v>
      </c>
      <c r="L49" s="305">
        <v>0</v>
      </c>
      <c r="M49" s="305">
        <v>56800</v>
      </c>
      <c r="N49" s="305">
        <v>0</v>
      </c>
      <c r="O49" s="305">
        <v>0</v>
      </c>
      <c r="P49" s="330">
        <v>1520</v>
      </c>
    </row>
    <row r="50" spans="1:16" ht="19.899999999999999" customHeight="1" x14ac:dyDescent="0.25">
      <c r="A50" s="299" t="s">
        <v>169</v>
      </c>
      <c r="B50" s="304">
        <v>0</v>
      </c>
      <c r="C50" s="305">
        <v>0</v>
      </c>
      <c r="D50" s="305">
        <v>0</v>
      </c>
      <c r="E50" s="305">
        <v>0</v>
      </c>
      <c r="F50" s="305">
        <v>0</v>
      </c>
      <c r="G50" s="305">
        <v>0</v>
      </c>
      <c r="H50" s="305">
        <v>0</v>
      </c>
      <c r="I50" s="305">
        <v>0</v>
      </c>
      <c r="J50" s="305">
        <v>0</v>
      </c>
      <c r="K50" s="305">
        <v>0</v>
      </c>
      <c r="L50" s="305">
        <v>0</v>
      </c>
      <c r="M50" s="305">
        <v>0</v>
      </c>
      <c r="N50" s="305">
        <v>0</v>
      </c>
      <c r="O50" s="305">
        <v>0</v>
      </c>
      <c r="P50" s="330">
        <v>0</v>
      </c>
    </row>
    <row r="51" spans="1:16" ht="19.899999999999999" customHeight="1" x14ac:dyDescent="0.25">
      <c r="A51" s="299" t="s">
        <v>170</v>
      </c>
      <c r="B51" s="304">
        <v>0</v>
      </c>
      <c r="C51" s="305">
        <v>0</v>
      </c>
      <c r="D51" s="305">
        <v>0</v>
      </c>
      <c r="E51" s="305">
        <v>0</v>
      </c>
      <c r="F51" s="305">
        <v>0</v>
      </c>
      <c r="G51" s="305">
        <v>0</v>
      </c>
      <c r="H51" s="305">
        <v>0</v>
      </c>
      <c r="I51" s="305">
        <v>0</v>
      </c>
      <c r="J51" s="305">
        <v>0</v>
      </c>
      <c r="K51" s="305">
        <v>0</v>
      </c>
      <c r="L51" s="305">
        <v>0</v>
      </c>
      <c r="M51" s="305">
        <v>0</v>
      </c>
      <c r="N51" s="305">
        <v>0</v>
      </c>
      <c r="O51" s="305">
        <v>0</v>
      </c>
      <c r="P51" s="330">
        <v>0</v>
      </c>
    </row>
    <row r="52" spans="1:16" ht="15.75" x14ac:dyDescent="0.25">
      <c r="A52" s="299" t="s">
        <v>171</v>
      </c>
      <c r="B52" s="304">
        <v>0</v>
      </c>
      <c r="C52" s="305">
        <v>100</v>
      </c>
      <c r="D52" s="305">
        <v>0</v>
      </c>
      <c r="E52" s="305">
        <v>0</v>
      </c>
      <c r="F52" s="305">
        <v>0</v>
      </c>
      <c r="G52" s="305">
        <v>0</v>
      </c>
      <c r="H52" s="305">
        <v>250</v>
      </c>
      <c r="I52" s="305">
        <v>0</v>
      </c>
      <c r="J52" s="305">
        <v>7094</v>
      </c>
      <c r="K52" s="305">
        <v>0</v>
      </c>
      <c r="L52" s="305">
        <v>0</v>
      </c>
      <c r="M52" s="305">
        <v>0</v>
      </c>
      <c r="N52" s="305">
        <v>0</v>
      </c>
      <c r="O52" s="305">
        <v>0</v>
      </c>
      <c r="P52" s="330">
        <v>500</v>
      </c>
    </row>
    <row r="53" spans="1:16" ht="15.75" x14ac:dyDescent="0.25">
      <c r="A53" s="299" t="s">
        <v>172</v>
      </c>
      <c r="B53" s="304">
        <v>0</v>
      </c>
      <c r="C53" s="305">
        <v>0</v>
      </c>
      <c r="D53" s="305">
        <v>0</v>
      </c>
      <c r="E53" s="305">
        <v>0</v>
      </c>
      <c r="F53" s="305">
        <v>0</v>
      </c>
      <c r="G53" s="305">
        <v>0</v>
      </c>
      <c r="H53" s="305">
        <v>0</v>
      </c>
      <c r="I53" s="305">
        <v>0</v>
      </c>
      <c r="J53" s="305">
        <v>0</v>
      </c>
      <c r="K53" s="305">
        <v>0</v>
      </c>
      <c r="L53" s="305">
        <v>0</v>
      </c>
      <c r="M53" s="305">
        <v>0</v>
      </c>
      <c r="N53" s="305">
        <v>0</v>
      </c>
      <c r="O53" s="305">
        <v>0</v>
      </c>
      <c r="P53" s="330">
        <v>0</v>
      </c>
    </row>
    <row r="54" spans="1:16" ht="16.899999999999999" customHeight="1" x14ac:dyDescent="0.25">
      <c r="A54" s="299" t="s">
        <v>173</v>
      </c>
      <c r="B54" s="304">
        <v>0</v>
      </c>
      <c r="C54" s="305">
        <v>50</v>
      </c>
      <c r="D54" s="305">
        <v>0</v>
      </c>
      <c r="E54" s="305">
        <v>0</v>
      </c>
      <c r="F54" s="305">
        <v>0</v>
      </c>
      <c r="G54" s="305">
        <v>0</v>
      </c>
      <c r="H54" s="305">
        <v>447</v>
      </c>
      <c r="I54" s="305">
        <v>0</v>
      </c>
      <c r="J54" s="305">
        <v>7326</v>
      </c>
      <c r="K54" s="305">
        <v>0</v>
      </c>
      <c r="L54" s="305">
        <v>0</v>
      </c>
      <c r="M54" s="305">
        <v>0</v>
      </c>
      <c r="N54" s="305">
        <v>0</v>
      </c>
      <c r="O54" s="305">
        <v>0</v>
      </c>
      <c r="P54" s="330">
        <v>2865</v>
      </c>
    </row>
    <row r="55" spans="1:16" ht="25.9" customHeight="1" x14ac:dyDescent="0.25">
      <c r="A55" s="299" t="s">
        <v>174</v>
      </c>
      <c r="B55" s="304">
        <v>0</v>
      </c>
      <c r="C55" s="305">
        <v>0</v>
      </c>
      <c r="D55" s="305">
        <v>0</v>
      </c>
      <c r="E55" s="305">
        <v>0</v>
      </c>
      <c r="F55" s="305">
        <v>0</v>
      </c>
      <c r="G55" s="305">
        <v>0</v>
      </c>
      <c r="H55" s="305">
        <v>0</v>
      </c>
      <c r="I55" s="305">
        <v>0</v>
      </c>
      <c r="J55" s="305">
        <v>7050</v>
      </c>
      <c r="K55" s="305">
        <v>0</v>
      </c>
      <c r="L55" s="305">
        <v>0</v>
      </c>
      <c r="M55" s="305">
        <v>0</v>
      </c>
      <c r="N55" s="305">
        <v>0</v>
      </c>
      <c r="O55" s="305">
        <v>0</v>
      </c>
      <c r="P55" s="330">
        <v>400</v>
      </c>
    </row>
    <row r="56" spans="1:16" ht="15.75" x14ac:dyDescent="0.25">
      <c r="A56" s="299" t="s">
        <v>175</v>
      </c>
      <c r="B56" s="304">
        <v>0</v>
      </c>
      <c r="C56" s="305">
        <v>0</v>
      </c>
      <c r="D56" s="305">
        <v>0</v>
      </c>
      <c r="E56" s="305">
        <v>0</v>
      </c>
      <c r="F56" s="305">
        <v>0</v>
      </c>
      <c r="G56" s="305">
        <v>0</v>
      </c>
      <c r="H56" s="305">
        <v>0</v>
      </c>
      <c r="I56" s="305">
        <v>0</v>
      </c>
      <c r="J56" s="305">
        <v>27235</v>
      </c>
      <c r="K56" s="305">
        <v>0</v>
      </c>
      <c r="L56" s="305">
        <v>0</v>
      </c>
      <c r="M56" s="305">
        <v>0</v>
      </c>
      <c r="N56" s="305">
        <v>0</v>
      </c>
      <c r="O56" s="305">
        <v>0</v>
      </c>
      <c r="P56" s="330">
        <v>8064</v>
      </c>
    </row>
    <row r="57" spans="1:16" ht="15.75" x14ac:dyDescent="0.25">
      <c r="A57" s="299" t="s">
        <v>176</v>
      </c>
      <c r="B57" s="304">
        <v>0</v>
      </c>
      <c r="C57" s="305">
        <v>0</v>
      </c>
      <c r="D57" s="305">
        <v>0</v>
      </c>
      <c r="E57" s="305">
        <v>0</v>
      </c>
      <c r="F57" s="305">
        <v>0</v>
      </c>
      <c r="G57" s="305">
        <v>0</v>
      </c>
      <c r="H57" s="305">
        <v>0</v>
      </c>
      <c r="I57" s="305">
        <v>0</v>
      </c>
      <c r="J57" s="305">
        <v>8420</v>
      </c>
      <c r="K57" s="305">
        <v>0</v>
      </c>
      <c r="L57" s="305">
        <v>0</v>
      </c>
      <c r="M57" s="305">
        <v>0</v>
      </c>
      <c r="N57" s="305">
        <v>0</v>
      </c>
      <c r="O57" s="305">
        <v>0</v>
      </c>
      <c r="P57" s="330">
        <v>2529</v>
      </c>
    </row>
    <row r="58" spans="1:16" ht="15.75" x14ac:dyDescent="0.25">
      <c r="A58" s="299" t="s">
        <v>177</v>
      </c>
      <c r="B58" s="304">
        <v>0</v>
      </c>
      <c r="C58" s="305">
        <v>0</v>
      </c>
      <c r="D58" s="305">
        <v>0</v>
      </c>
      <c r="E58" s="305">
        <v>0</v>
      </c>
      <c r="F58" s="305">
        <v>0</v>
      </c>
      <c r="G58" s="305">
        <v>0</v>
      </c>
      <c r="H58" s="305">
        <v>0</v>
      </c>
      <c r="I58" s="305">
        <v>0</v>
      </c>
      <c r="J58" s="305">
        <v>13745</v>
      </c>
      <c r="K58" s="305">
        <v>0</v>
      </c>
      <c r="L58" s="305">
        <v>0</v>
      </c>
      <c r="M58" s="305">
        <v>0</v>
      </c>
      <c r="N58" s="305">
        <v>0</v>
      </c>
      <c r="O58" s="305">
        <v>0</v>
      </c>
      <c r="P58" s="330">
        <v>15</v>
      </c>
    </row>
    <row r="59" spans="1:16" ht="15.75" x14ac:dyDescent="0.25">
      <c r="A59" s="299" t="s">
        <v>178</v>
      </c>
      <c r="B59" s="304">
        <v>0</v>
      </c>
      <c r="C59" s="305">
        <v>0</v>
      </c>
      <c r="D59" s="305">
        <v>0</v>
      </c>
      <c r="E59" s="305">
        <v>0</v>
      </c>
      <c r="F59" s="305">
        <v>0</v>
      </c>
      <c r="G59" s="305">
        <v>0</v>
      </c>
      <c r="H59" s="305">
        <v>0</v>
      </c>
      <c r="I59" s="305">
        <v>0</v>
      </c>
      <c r="J59" s="305">
        <v>9394</v>
      </c>
      <c r="K59" s="305">
        <v>0</v>
      </c>
      <c r="L59" s="305">
        <v>0</v>
      </c>
      <c r="M59" s="305">
        <v>0</v>
      </c>
      <c r="N59" s="305">
        <v>0</v>
      </c>
      <c r="O59" s="305">
        <v>0</v>
      </c>
      <c r="P59" s="330">
        <v>15</v>
      </c>
    </row>
    <row r="60" spans="1:16" ht="31.5" x14ac:dyDescent="0.25">
      <c r="A60" s="299" t="s">
        <v>179</v>
      </c>
      <c r="B60" s="304">
        <v>0</v>
      </c>
      <c r="C60" s="305">
        <v>0</v>
      </c>
      <c r="D60" s="305">
        <v>0</v>
      </c>
      <c r="E60" s="305">
        <v>0</v>
      </c>
      <c r="F60" s="305">
        <v>0</v>
      </c>
      <c r="G60" s="305">
        <v>0</v>
      </c>
      <c r="H60" s="305">
        <v>326</v>
      </c>
      <c r="I60" s="305">
        <v>0</v>
      </c>
      <c r="J60" s="305">
        <v>131</v>
      </c>
      <c r="K60" s="305">
        <v>0</v>
      </c>
      <c r="L60" s="305">
        <v>0</v>
      </c>
      <c r="M60" s="305">
        <v>0</v>
      </c>
      <c r="N60" s="305">
        <v>0</v>
      </c>
      <c r="O60" s="305">
        <v>0</v>
      </c>
      <c r="P60" s="330">
        <v>0</v>
      </c>
    </row>
    <row r="61" spans="1:16" ht="15.75" x14ac:dyDescent="0.25">
      <c r="A61" s="299" t="s">
        <v>180</v>
      </c>
      <c r="B61" s="304">
        <v>0</v>
      </c>
      <c r="C61" s="305">
        <v>4266</v>
      </c>
      <c r="D61" s="305">
        <v>0</v>
      </c>
      <c r="E61" s="305">
        <v>0</v>
      </c>
      <c r="F61" s="305">
        <v>17311</v>
      </c>
      <c r="G61" s="305">
        <v>2553</v>
      </c>
      <c r="H61" s="305">
        <v>400</v>
      </c>
      <c r="I61" s="305">
        <v>5200</v>
      </c>
      <c r="J61" s="305">
        <v>19612</v>
      </c>
      <c r="K61" s="305">
        <v>0</v>
      </c>
      <c r="L61" s="305">
        <v>0</v>
      </c>
      <c r="M61" s="305">
        <v>0</v>
      </c>
      <c r="N61" s="305">
        <v>0</v>
      </c>
      <c r="O61" s="305">
        <v>0</v>
      </c>
      <c r="P61" s="330">
        <v>18670</v>
      </c>
    </row>
    <row r="62" spans="1:16" ht="15.75" x14ac:dyDescent="0.25">
      <c r="A62" s="299" t="s">
        <v>181</v>
      </c>
      <c r="B62" s="304">
        <v>0</v>
      </c>
      <c r="C62" s="305">
        <v>49331</v>
      </c>
      <c r="D62" s="305">
        <v>0</v>
      </c>
      <c r="E62" s="305">
        <v>0</v>
      </c>
      <c r="F62" s="305">
        <v>187372</v>
      </c>
      <c r="G62" s="305">
        <v>43016</v>
      </c>
      <c r="H62" s="305">
        <v>120669</v>
      </c>
      <c r="I62" s="305">
        <v>44707</v>
      </c>
      <c r="J62" s="305">
        <v>51356</v>
      </c>
      <c r="K62" s="305">
        <v>0</v>
      </c>
      <c r="L62" s="305">
        <v>0</v>
      </c>
      <c r="M62" s="305">
        <v>0</v>
      </c>
      <c r="N62" s="305">
        <v>0</v>
      </c>
      <c r="O62" s="305">
        <v>0</v>
      </c>
      <c r="P62" s="330">
        <v>159067</v>
      </c>
    </row>
    <row r="63" spans="1:16" ht="19.899999999999999" customHeight="1" x14ac:dyDescent="0.25">
      <c r="A63" s="299" t="s">
        <v>182</v>
      </c>
      <c r="B63" s="304">
        <v>0</v>
      </c>
      <c r="C63" s="305">
        <v>0</v>
      </c>
      <c r="D63" s="305">
        <v>0</v>
      </c>
      <c r="E63" s="305">
        <v>0</v>
      </c>
      <c r="F63" s="305">
        <v>0</v>
      </c>
      <c r="G63" s="305">
        <v>0</v>
      </c>
      <c r="H63" s="305">
        <v>0</v>
      </c>
      <c r="I63" s="305">
        <v>0</v>
      </c>
      <c r="J63" s="305">
        <v>0</v>
      </c>
      <c r="K63" s="305">
        <v>0</v>
      </c>
      <c r="L63" s="305">
        <v>0</v>
      </c>
      <c r="M63" s="305">
        <v>0</v>
      </c>
      <c r="N63" s="305">
        <v>0</v>
      </c>
      <c r="O63" s="305">
        <v>0</v>
      </c>
      <c r="P63" s="330">
        <v>0</v>
      </c>
    </row>
    <row r="64" spans="1:16" ht="15.75" x14ac:dyDescent="0.25">
      <c r="A64" s="299" t="s">
        <v>183</v>
      </c>
      <c r="B64" s="304">
        <v>0</v>
      </c>
      <c r="C64" s="305">
        <v>0</v>
      </c>
      <c r="D64" s="305">
        <v>0</v>
      </c>
      <c r="E64" s="305">
        <v>0</v>
      </c>
      <c r="F64" s="305">
        <v>0</v>
      </c>
      <c r="G64" s="305">
        <v>0</v>
      </c>
      <c r="H64" s="305">
        <v>0</v>
      </c>
      <c r="I64" s="305">
        <v>0</v>
      </c>
      <c r="J64" s="305">
        <v>448</v>
      </c>
      <c r="K64" s="305">
        <v>0</v>
      </c>
      <c r="L64" s="305">
        <v>0</v>
      </c>
      <c r="M64" s="305">
        <v>0</v>
      </c>
      <c r="N64" s="305">
        <v>0</v>
      </c>
      <c r="O64" s="305">
        <v>0</v>
      </c>
      <c r="P64" s="330">
        <v>0</v>
      </c>
    </row>
    <row r="65" spans="1:16" ht="15.75" x14ac:dyDescent="0.25">
      <c r="A65" s="299" t="s">
        <v>184</v>
      </c>
      <c r="B65" s="304">
        <v>0</v>
      </c>
      <c r="C65" s="305">
        <v>0</v>
      </c>
      <c r="D65" s="305">
        <v>0</v>
      </c>
      <c r="E65" s="305">
        <v>0</v>
      </c>
      <c r="F65" s="305">
        <v>0</v>
      </c>
      <c r="G65" s="305">
        <v>0</v>
      </c>
      <c r="H65" s="305">
        <v>3</v>
      </c>
      <c r="I65" s="305">
        <v>0</v>
      </c>
      <c r="J65" s="305">
        <v>35640</v>
      </c>
      <c r="K65" s="305">
        <v>0</v>
      </c>
      <c r="L65" s="305">
        <v>0</v>
      </c>
      <c r="M65" s="305">
        <v>0</v>
      </c>
      <c r="N65" s="305">
        <v>0</v>
      </c>
      <c r="O65" s="305">
        <v>0</v>
      </c>
      <c r="P65" s="330">
        <v>6185</v>
      </c>
    </row>
    <row r="66" spans="1:16" ht="31.5" x14ac:dyDescent="0.25">
      <c r="A66" s="299" t="s">
        <v>185</v>
      </c>
      <c r="B66" s="304">
        <v>0</v>
      </c>
      <c r="C66" s="305">
        <v>0</v>
      </c>
      <c r="D66" s="305">
        <v>0</v>
      </c>
      <c r="E66" s="305">
        <v>0</v>
      </c>
      <c r="F66" s="305">
        <v>0</v>
      </c>
      <c r="G66" s="305">
        <v>0</v>
      </c>
      <c r="H66" s="305">
        <v>0</v>
      </c>
      <c r="I66" s="305">
        <v>0</v>
      </c>
      <c r="J66" s="305">
        <v>0</v>
      </c>
      <c r="K66" s="305">
        <v>0</v>
      </c>
      <c r="L66" s="305">
        <v>0</v>
      </c>
      <c r="M66" s="305">
        <v>0</v>
      </c>
      <c r="N66" s="305">
        <v>0</v>
      </c>
      <c r="O66" s="305">
        <v>0</v>
      </c>
      <c r="P66" s="330">
        <v>0</v>
      </c>
    </row>
    <row r="67" spans="1:16" ht="15.75" x14ac:dyDescent="0.25">
      <c r="A67" s="299" t="s">
        <v>186</v>
      </c>
      <c r="B67" s="304">
        <v>0</v>
      </c>
      <c r="C67" s="305">
        <v>0</v>
      </c>
      <c r="D67" s="305">
        <v>0</v>
      </c>
      <c r="E67" s="305">
        <v>0</v>
      </c>
      <c r="F67" s="305">
        <v>0</v>
      </c>
      <c r="G67" s="305">
        <v>0</v>
      </c>
      <c r="H67" s="305">
        <v>81</v>
      </c>
      <c r="I67" s="305">
        <v>433</v>
      </c>
      <c r="J67" s="305">
        <v>10952</v>
      </c>
      <c r="K67" s="305">
        <v>0</v>
      </c>
      <c r="L67" s="305">
        <v>0</v>
      </c>
      <c r="M67" s="305">
        <v>0</v>
      </c>
      <c r="N67" s="305">
        <v>0</v>
      </c>
      <c r="O67" s="305">
        <v>0</v>
      </c>
      <c r="P67" s="330">
        <v>4491</v>
      </c>
    </row>
    <row r="68" spans="1:16" ht="15.75" x14ac:dyDescent="0.25">
      <c r="A68" s="299" t="s">
        <v>187</v>
      </c>
      <c r="B68" s="304">
        <v>0</v>
      </c>
      <c r="C68" s="305">
        <v>170</v>
      </c>
      <c r="D68" s="305">
        <v>0</v>
      </c>
      <c r="E68" s="305">
        <v>0</v>
      </c>
      <c r="F68" s="305">
        <v>0</v>
      </c>
      <c r="G68" s="305">
        <v>0</v>
      </c>
      <c r="H68" s="305">
        <v>5378</v>
      </c>
      <c r="I68" s="305">
        <v>413</v>
      </c>
      <c r="J68" s="305">
        <v>30125</v>
      </c>
      <c r="K68" s="305">
        <v>0</v>
      </c>
      <c r="L68" s="305">
        <v>0</v>
      </c>
      <c r="M68" s="305">
        <v>0</v>
      </c>
      <c r="N68" s="305">
        <v>0</v>
      </c>
      <c r="O68" s="305">
        <v>0</v>
      </c>
      <c r="P68" s="330">
        <v>22826</v>
      </c>
    </row>
    <row r="69" spans="1:16" ht="21" customHeight="1" x14ac:dyDescent="0.25">
      <c r="A69" s="299" t="s">
        <v>188</v>
      </c>
      <c r="B69" s="304">
        <v>0</v>
      </c>
      <c r="C69" s="305">
        <v>0</v>
      </c>
      <c r="D69" s="305">
        <v>0</v>
      </c>
      <c r="E69" s="305">
        <v>0</v>
      </c>
      <c r="F69" s="305">
        <v>0</v>
      </c>
      <c r="G69" s="305">
        <v>0</v>
      </c>
      <c r="H69" s="305">
        <v>0</v>
      </c>
      <c r="I69" s="305">
        <v>0</v>
      </c>
      <c r="J69" s="305">
        <v>1205</v>
      </c>
      <c r="K69" s="305">
        <v>0</v>
      </c>
      <c r="L69" s="305">
        <v>0</v>
      </c>
      <c r="M69" s="305">
        <v>0</v>
      </c>
      <c r="N69" s="305">
        <v>0</v>
      </c>
      <c r="O69" s="305">
        <v>0</v>
      </c>
      <c r="P69" s="330">
        <v>0</v>
      </c>
    </row>
    <row r="70" spans="1:16" ht="15.75" x14ac:dyDescent="0.25">
      <c r="A70" s="299" t="s">
        <v>189</v>
      </c>
      <c r="B70" s="304">
        <v>0</v>
      </c>
      <c r="C70" s="305">
        <v>1000</v>
      </c>
      <c r="D70" s="305">
        <v>0</v>
      </c>
      <c r="E70" s="305">
        <v>0</v>
      </c>
      <c r="F70" s="305">
        <v>0</v>
      </c>
      <c r="G70" s="305">
        <v>0</v>
      </c>
      <c r="H70" s="305">
        <v>19158</v>
      </c>
      <c r="I70" s="305">
        <v>20</v>
      </c>
      <c r="J70" s="305">
        <v>25876</v>
      </c>
      <c r="K70" s="305">
        <v>0</v>
      </c>
      <c r="L70" s="305">
        <v>0</v>
      </c>
      <c r="M70" s="305">
        <v>0</v>
      </c>
      <c r="N70" s="305">
        <v>0</v>
      </c>
      <c r="O70" s="305">
        <v>0</v>
      </c>
      <c r="P70" s="330">
        <v>25479</v>
      </c>
    </row>
    <row r="71" spans="1:16" ht="15.75" x14ac:dyDescent="0.25">
      <c r="A71" s="299" t="s">
        <v>190</v>
      </c>
      <c r="B71" s="304">
        <v>0</v>
      </c>
      <c r="C71" s="305">
        <v>0</v>
      </c>
      <c r="D71" s="305">
        <v>0</v>
      </c>
      <c r="E71" s="305">
        <v>0</v>
      </c>
      <c r="F71" s="305">
        <v>0</v>
      </c>
      <c r="G71" s="305">
        <v>0</v>
      </c>
      <c r="H71" s="305">
        <v>338</v>
      </c>
      <c r="I71" s="305">
        <v>0</v>
      </c>
      <c r="J71" s="305">
        <v>55112</v>
      </c>
      <c r="K71" s="305">
        <v>0</v>
      </c>
      <c r="L71" s="305">
        <v>0</v>
      </c>
      <c r="M71" s="305">
        <v>0</v>
      </c>
      <c r="N71" s="305">
        <v>86550</v>
      </c>
      <c r="O71" s="305">
        <v>0</v>
      </c>
      <c r="P71" s="330">
        <v>11076</v>
      </c>
    </row>
    <row r="72" spans="1:16" ht="31.5" x14ac:dyDescent="0.25">
      <c r="A72" s="299" t="s">
        <v>191</v>
      </c>
      <c r="B72" s="304">
        <v>0</v>
      </c>
      <c r="C72" s="305">
        <v>1215</v>
      </c>
      <c r="D72" s="305">
        <v>0</v>
      </c>
      <c r="E72" s="305">
        <v>0</v>
      </c>
      <c r="F72" s="305">
        <v>2021</v>
      </c>
      <c r="G72" s="305">
        <v>633</v>
      </c>
      <c r="H72" s="305">
        <v>1676</v>
      </c>
      <c r="I72" s="305">
        <v>174</v>
      </c>
      <c r="J72" s="305">
        <v>4574</v>
      </c>
      <c r="K72" s="305">
        <v>0</v>
      </c>
      <c r="L72" s="305">
        <v>0</v>
      </c>
      <c r="M72" s="305">
        <v>0</v>
      </c>
      <c r="N72" s="305">
        <v>91827</v>
      </c>
      <c r="O72" s="305">
        <v>0</v>
      </c>
      <c r="P72" s="330">
        <v>13634</v>
      </c>
    </row>
    <row r="73" spans="1:16" ht="32.25" thickBot="1" x14ac:dyDescent="0.3">
      <c r="A73" s="307" t="s">
        <v>192</v>
      </c>
      <c r="B73" s="331">
        <v>0</v>
      </c>
      <c r="C73" s="332">
        <v>0</v>
      </c>
      <c r="D73" s="332">
        <v>0</v>
      </c>
      <c r="E73" s="332">
        <v>0</v>
      </c>
      <c r="F73" s="332">
        <v>0</v>
      </c>
      <c r="G73" s="332">
        <v>0</v>
      </c>
      <c r="H73" s="332">
        <v>0</v>
      </c>
      <c r="I73" s="332">
        <v>0</v>
      </c>
      <c r="J73" s="332">
        <v>550</v>
      </c>
      <c r="K73" s="332">
        <v>0</v>
      </c>
      <c r="L73" s="332">
        <v>0</v>
      </c>
      <c r="M73" s="332">
        <v>0</v>
      </c>
      <c r="N73" s="332">
        <v>6900</v>
      </c>
      <c r="O73" s="332">
        <v>0</v>
      </c>
      <c r="P73" s="333">
        <v>5120</v>
      </c>
    </row>
    <row r="74" spans="1:16" ht="30" customHeight="1" thickBot="1" x14ac:dyDescent="0.3">
      <c r="A74" s="334" t="s">
        <v>105</v>
      </c>
      <c r="B74" s="335">
        <v>202312</v>
      </c>
      <c r="C74" s="336">
        <v>60037</v>
      </c>
      <c r="D74" s="336">
        <v>1276</v>
      </c>
      <c r="E74" s="336">
        <v>1241</v>
      </c>
      <c r="F74" s="336">
        <v>251151</v>
      </c>
      <c r="G74" s="336">
        <v>57707</v>
      </c>
      <c r="H74" s="336">
        <v>261300</v>
      </c>
      <c r="I74" s="336">
        <v>56971</v>
      </c>
      <c r="J74" s="336">
        <v>841568</v>
      </c>
      <c r="K74" s="336">
        <v>56800</v>
      </c>
      <c r="L74" s="336">
        <v>45445</v>
      </c>
      <c r="M74" s="336">
        <v>102245</v>
      </c>
      <c r="N74" s="336">
        <v>185277</v>
      </c>
      <c r="O74" s="336">
        <v>7457</v>
      </c>
      <c r="P74" s="337">
        <v>795705</v>
      </c>
    </row>
    <row r="75" spans="1:16" x14ac:dyDescent="0.25">
      <c r="A75" s="338" t="s">
        <v>106</v>
      </c>
      <c r="B75" s="339"/>
      <c r="C75" s="339"/>
      <c r="D75" s="339"/>
      <c r="E75" s="339"/>
      <c r="F75" s="339"/>
      <c r="G75" s="339"/>
      <c r="H75" s="339"/>
      <c r="I75" s="339"/>
      <c r="J75" s="339">
        <v>49500</v>
      </c>
      <c r="K75" s="339"/>
      <c r="L75" s="339"/>
      <c r="M75" s="339"/>
      <c r="N75" s="339"/>
      <c r="O75" s="339"/>
      <c r="P75" s="340">
        <v>10000</v>
      </c>
    </row>
    <row r="76" spans="1:16" ht="15.75" thickBot="1" x14ac:dyDescent="0.3">
      <c r="A76" s="341" t="s">
        <v>107</v>
      </c>
      <c r="B76" s="342">
        <v>202312</v>
      </c>
      <c r="C76" s="342">
        <v>60037</v>
      </c>
      <c r="D76" s="342">
        <v>1276</v>
      </c>
      <c r="E76" s="342">
        <v>1241</v>
      </c>
      <c r="F76" s="342">
        <v>251151</v>
      </c>
      <c r="G76" s="342">
        <v>57707</v>
      </c>
      <c r="H76" s="342">
        <v>261300</v>
      </c>
      <c r="I76" s="342">
        <v>56971</v>
      </c>
      <c r="J76" s="342">
        <v>891068</v>
      </c>
      <c r="K76" s="342">
        <v>56800</v>
      </c>
      <c r="L76" s="342">
        <v>45445</v>
      </c>
      <c r="M76" s="342">
        <v>102245</v>
      </c>
      <c r="N76" s="342">
        <v>185277</v>
      </c>
      <c r="O76" s="342">
        <v>7457</v>
      </c>
      <c r="P76" s="342">
        <v>805705</v>
      </c>
    </row>
    <row r="92" ht="12.6" customHeight="1" x14ac:dyDescent="0.25"/>
  </sheetData>
  <mergeCells count="19">
    <mergeCell ref="B2:O2"/>
    <mergeCell ref="B3:O3"/>
    <mergeCell ref="A5:A10"/>
    <mergeCell ref="B5:C8"/>
    <mergeCell ref="D5:G6"/>
    <mergeCell ref="H5:P8"/>
    <mergeCell ref="B9:B10"/>
    <mergeCell ref="C9:C10"/>
    <mergeCell ref="D9:D10"/>
    <mergeCell ref="E9:E10"/>
    <mergeCell ref="N9:N10"/>
    <mergeCell ref="O9:O10"/>
    <mergeCell ref="P9:P10"/>
    <mergeCell ref="F9:F10"/>
    <mergeCell ref="G9:G10"/>
    <mergeCell ref="H9:H10"/>
    <mergeCell ref="I9:I10"/>
    <mergeCell ref="J9:J10"/>
    <mergeCell ref="K9:M9"/>
  </mergeCells>
  <pageMargins left="0.51181102362204722" right="0" top="0.19685039370078741" bottom="0" header="0.31496062992125984" footer="0.31496062992125984"/>
  <pageSetup paperSize="9" scale="58" fitToHeight="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2:G73"/>
  <sheetViews>
    <sheetView workbookViewId="0">
      <selection activeCell="C6" sqref="C6"/>
    </sheetView>
  </sheetViews>
  <sheetFormatPr defaultColWidth="9.140625" defaultRowHeight="15" x14ac:dyDescent="0.25"/>
  <cols>
    <col min="1" max="1" width="45.28515625" style="164" customWidth="1"/>
    <col min="2" max="2" width="21.85546875" style="164" customWidth="1"/>
    <col min="3" max="3" width="20.7109375" style="164" customWidth="1"/>
    <col min="4" max="4" width="20.28515625" style="164" customWidth="1"/>
    <col min="5" max="16384" width="9.140625" style="164"/>
  </cols>
  <sheetData>
    <row r="2" spans="1:7" ht="14.45" customHeight="1" x14ac:dyDescent="0.25">
      <c r="A2" s="433" t="s">
        <v>196</v>
      </c>
      <c r="B2" s="433"/>
      <c r="C2" s="433"/>
      <c r="D2" s="433"/>
    </row>
    <row r="3" spans="1:7" ht="26.45" customHeight="1" x14ac:dyDescent="0.25">
      <c r="A3" s="433"/>
      <c r="B3" s="433"/>
      <c r="C3" s="433"/>
      <c r="D3" s="433"/>
    </row>
    <row r="4" spans="1:7" ht="30.6" customHeight="1" thickBot="1" x14ac:dyDescent="0.3">
      <c r="A4" s="433" t="s">
        <v>263</v>
      </c>
      <c r="B4" s="433"/>
    </row>
    <row r="5" spans="1:7" ht="30.6" customHeight="1" x14ac:dyDescent="0.25">
      <c r="A5" s="434" t="s">
        <v>198</v>
      </c>
      <c r="B5" s="436" t="s">
        <v>199</v>
      </c>
      <c r="C5" s="436"/>
      <c r="D5" s="437"/>
    </row>
    <row r="6" spans="1:7" ht="37.9" customHeight="1" thickBot="1" x14ac:dyDescent="0.3">
      <c r="A6" s="435"/>
      <c r="B6" s="191" t="s">
        <v>105</v>
      </c>
      <c r="C6" s="192" t="s">
        <v>264</v>
      </c>
      <c r="D6" s="193" t="s">
        <v>107</v>
      </c>
    </row>
    <row r="7" spans="1:7" ht="16.5" customHeight="1" x14ac:dyDescent="0.25">
      <c r="A7" s="438" t="s">
        <v>200</v>
      </c>
      <c r="B7" s="439"/>
      <c r="C7" s="439"/>
      <c r="D7" s="440"/>
      <c r="E7" s="68"/>
      <c r="F7" s="68"/>
      <c r="G7" s="68"/>
    </row>
    <row r="8" spans="1:7" ht="16.5" customHeight="1" x14ac:dyDescent="0.25">
      <c r="A8" s="430" t="s">
        <v>201</v>
      </c>
      <c r="B8" s="431"/>
      <c r="C8" s="431"/>
      <c r="D8" s="432"/>
      <c r="E8" s="68"/>
      <c r="F8" s="68"/>
      <c r="G8" s="68"/>
    </row>
    <row r="9" spans="1:7" ht="28.9" customHeight="1" x14ac:dyDescent="0.25">
      <c r="A9" s="441" t="s">
        <v>202</v>
      </c>
      <c r="B9" s="442"/>
      <c r="C9" s="442"/>
      <c r="D9" s="443"/>
      <c r="E9" s="68"/>
      <c r="F9" s="68"/>
      <c r="G9" s="68"/>
    </row>
    <row r="10" spans="1:7" ht="16.5" customHeight="1" x14ac:dyDescent="0.25">
      <c r="A10" s="165" t="s">
        <v>203</v>
      </c>
      <c r="B10" s="194">
        <v>60297</v>
      </c>
      <c r="C10" s="194">
        <v>0</v>
      </c>
      <c r="D10" s="166">
        <v>60297</v>
      </c>
      <c r="E10" s="68"/>
      <c r="F10" s="68"/>
      <c r="G10" s="68"/>
    </row>
    <row r="11" spans="1:7" ht="19.149999999999999" customHeight="1" x14ac:dyDescent="0.25">
      <c r="A11" s="167" t="s">
        <v>204</v>
      </c>
      <c r="B11" s="195">
        <v>26394</v>
      </c>
      <c r="C11" s="196"/>
      <c r="D11" s="197">
        <v>26394</v>
      </c>
      <c r="E11" s="68"/>
      <c r="F11" s="68"/>
      <c r="G11" s="68"/>
    </row>
    <row r="12" spans="1:7" ht="15.75" x14ac:dyDescent="0.25">
      <c r="A12" s="167" t="s">
        <v>205</v>
      </c>
      <c r="B12" s="195">
        <v>18048</v>
      </c>
      <c r="C12" s="196"/>
      <c r="D12" s="197">
        <v>18048</v>
      </c>
      <c r="E12" s="68"/>
      <c r="F12" s="68"/>
      <c r="G12" s="68"/>
    </row>
    <row r="13" spans="1:7" ht="15.75" x14ac:dyDescent="0.25">
      <c r="A13" s="167" t="s">
        <v>206</v>
      </c>
      <c r="B13" s="195">
        <v>235</v>
      </c>
      <c r="C13" s="196"/>
      <c r="D13" s="197">
        <v>235</v>
      </c>
      <c r="E13" s="68"/>
      <c r="F13" s="68"/>
      <c r="G13" s="68"/>
    </row>
    <row r="14" spans="1:7" ht="17.45" customHeight="1" x14ac:dyDescent="0.25">
      <c r="A14" s="167" t="s">
        <v>207</v>
      </c>
      <c r="B14" s="195">
        <v>15620</v>
      </c>
      <c r="C14" s="198"/>
      <c r="D14" s="199">
        <v>15620</v>
      </c>
      <c r="E14" s="68"/>
      <c r="F14" s="68"/>
      <c r="G14" s="68"/>
    </row>
    <row r="15" spans="1:7" ht="15.75" x14ac:dyDescent="0.25">
      <c r="A15" s="165" t="s">
        <v>208</v>
      </c>
      <c r="B15" s="194">
        <v>25405</v>
      </c>
      <c r="C15" s="194">
        <v>0</v>
      </c>
      <c r="D15" s="200">
        <v>25405</v>
      </c>
      <c r="E15" s="68"/>
      <c r="F15" s="68"/>
      <c r="G15" s="68"/>
    </row>
    <row r="16" spans="1:7" ht="15.75" x14ac:dyDescent="0.25">
      <c r="A16" s="167" t="s">
        <v>204</v>
      </c>
      <c r="B16" s="195">
        <v>18898</v>
      </c>
      <c r="C16" s="201"/>
      <c r="D16" s="197">
        <v>18898</v>
      </c>
      <c r="E16" s="68"/>
      <c r="F16" s="68"/>
      <c r="G16" s="68"/>
    </row>
    <row r="17" spans="1:7" ht="15.75" x14ac:dyDescent="0.25">
      <c r="A17" s="167" t="s">
        <v>206</v>
      </c>
      <c r="B17" s="195">
        <v>6507</v>
      </c>
      <c r="C17" s="201"/>
      <c r="D17" s="197">
        <v>6507</v>
      </c>
      <c r="E17" s="68"/>
      <c r="F17" s="68"/>
      <c r="G17" s="68"/>
    </row>
    <row r="18" spans="1:7" ht="15.75" x14ac:dyDescent="0.25">
      <c r="A18" s="167" t="s">
        <v>209</v>
      </c>
      <c r="B18" s="201">
        <v>0</v>
      </c>
      <c r="C18" s="201"/>
      <c r="D18" s="197">
        <v>0</v>
      </c>
      <c r="E18" s="68"/>
      <c r="F18" s="68"/>
      <c r="G18" s="68"/>
    </row>
    <row r="19" spans="1:7" ht="33.6" customHeight="1" x14ac:dyDescent="0.25">
      <c r="A19" s="170" t="s">
        <v>210</v>
      </c>
      <c r="B19" s="202">
        <v>79920</v>
      </c>
      <c r="C19" s="203">
        <v>0</v>
      </c>
      <c r="D19" s="204">
        <v>79920</v>
      </c>
      <c r="E19" s="68"/>
      <c r="F19" s="68"/>
      <c r="G19" s="68"/>
    </row>
    <row r="20" spans="1:7" ht="15.75" x14ac:dyDescent="0.25">
      <c r="A20" s="167" t="s">
        <v>211</v>
      </c>
      <c r="B20" s="195">
        <v>31307</v>
      </c>
      <c r="C20" s="205"/>
      <c r="D20" s="199">
        <v>31307</v>
      </c>
      <c r="E20" s="68"/>
      <c r="F20" s="68"/>
      <c r="G20" s="68"/>
    </row>
    <row r="21" spans="1:7" ht="15.75" x14ac:dyDescent="0.25">
      <c r="A21" s="167" t="s">
        <v>212</v>
      </c>
      <c r="B21" s="195">
        <v>4860</v>
      </c>
      <c r="C21" s="205"/>
      <c r="D21" s="199">
        <v>4860</v>
      </c>
      <c r="E21" s="68"/>
      <c r="F21" s="68"/>
      <c r="G21" s="68"/>
    </row>
    <row r="22" spans="1:7" ht="15.75" x14ac:dyDescent="0.25">
      <c r="A22" s="167" t="s">
        <v>213</v>
      </c>
      <c r="B22" s="195">
        <v>43403</v>
      </c>
      <c r="C22" s="205"/>
      <c r="D22" s="199">
        <v>43403</v>
      </c>
      <c r="E22" s="68"/>
      <c r="F22" s="68"/>
      <c r="G22" s="68"/>
    </row>
    <row r="23" spans="1:7" ht="15.75" x14ac:dyDescent="0.25">
      <c r="A23" s="167" t="s">
        <v>209</v>
      </c>
      <c r="B23" s="195">
        <v>350</v>
      </c>
      <c r="C23" s="205"/>
      <c r="D23" s="199">
        <v>350</v>
      </c>
      <c r="E23" s="68"/>
      <c r="F23" s="68"/>
      <c r="G23" s="68"/>
    </row>
    <row r="24" spans="1:7" ht="31.5" x14ac:dyDescent="0.25">
      <c r="A24" s="170" t="s">
        <v>214</v>
      </c>
      <c r="B24" s="194">
        <v>28878</v>
      </c>
      <c r="C24" s="194">
        <v>0</v>
      </c>
      <c r="D24" s="204">
        <v>28878</v>
      </c>
      <c r="E24" s="68"/>
      <c r="F24" s="68"/>
      <c r="G24" s="68"/>
    </row>
    <row r="25" spans="1:7" ht="15.75" x14ac:dyDescent="0.25">
      <c r="A25" s="167" t="s">
        <v>215</v>
      </c>
      <c r="B25" s="195">
        <v>1169</v>
      </c>
      <c r="C25" s="205"/>
      <c r="D25" s="197">
        <v>1169</v>
      </c>
      <c r="E25" s="68"/>
      <c r="F25" s="68"/>
      <c r="G25" s="68"/>
    </row>
    <row r="26" spans="1:7" ht="15.75" x14ac:dyDescent="0.25">
      <c r="A26" s="167" t="s">
        <v>216</v>
      </c>
      <c r="B26" s="195">
        <v>22986</v>
      </c>
      <c r="C26" s="205"/>
      <c r="D26" s="197">
        <v>22986</v>
      </c>
      <c r="E26" s="68"/>
      <c r="F26" s="68"/>
      <c r="G26" s="68"/>
    </row>
    <row r="27" spans="1:7" ht="15.75" x14ac:dyDescent="0.25">
      <c r="A27" s="167" t="s">
        <v>217</v>
      </c>
      <c r="B27" s="195">
        <v>0</v>
      </c>
      <c r="C27" s="205"/>
      <c r="D27" s="197">
        <v>0</v>
      </c>
      <c r="E27" s="68"/>
      <c r="F27" s="68"/>
      <c r="G27" s="68"/>
    </row>
    <row r="28" spans="1:7" ht="15.75" x14ac:dyDescent="0.25">
      <c r="A28" s="167" t="s">
        <v>218</v>
      </c>
      <c r="B28" s="195">
        <v>3613</v>
      </c>
      <c r="C28" s="205"/>
      <c r="D28" s="197">
        <v>3613</v>
      </c>
      <c r="E28" s="68"/>
      <c r="F28" s="68"/>
      <c r="G28" s="68"/>
    </row>
    <row r="29" spans="1:7" ht="15.75" x14ac:dyDescent="0.25">
      <c r="A29" s="167" t="s">
        <v>219</v>
      </c>
      <c r="B29" s="195">
        <v>510</v>
      </c>
      <c r="C29" s="205"/>
      <c r="D29" s="197">
        <v>510</v>
      </c>
      <c r="E29" s="68"/>
      <c r="F29" s="68"/>
      <c r="G29" s="68"/>
    </row>
    <row r="30" spans="1:7" ht="15.75" x14ac:dyDescent="0.25">
      <c r="A30" s="167" t="s">
        <v>220</v>
      </c>
      <c r="B30" s="195">
        <v>0</v>
      </c>
      <c r="C30" s="205"/>
      <c r="D30" s="197">
        <v>0</v>
      </c>
      <c r="E30" s="68"/>
      <c r="F30" s="68"/>
      <c r="G30" s="68"/>
    </row>
    <row r="31" spans="1:7" ht="19.899999999999999" customHeight="1" x14ac:dyDescent="0.25">
      <c r="A31" s="206" t="s">
        <v>221</v>
      </c>
      <c r="B31" s="195">
        <v>0</v>
      </c>
      <c r="C31" s="205"/>
      <c r="D31" s="197">
        <v>0</v>
      </c>
      <c r="E31" s="68"/>
      <c r="F31" s="68"/>
      <c r="G31" s="68"/>
    </row>
    <row r="32" spans="1:7" ht="15.75" x14ac:dyDescent="0.25">
      <c r="A32" s="167" t="s">
        <v>209</v>
      </c>
      <c r="B32" s="195">
        <v>600</v>
      </c>
      <c r="C32" s="205"/>
      <c r="D32" s="197">
        <v>600</v>
      </c>
      <c r="E32" s="68"/>
      <c r="F32" s="68"/>
      <c r="G32" s="68"/>
    </row>
    <row r="33" spans="1:7" ht="94.9" customHeight="1" x14ac:dyDescent="0.25">
      <c r="A33" s="287" t="s">
        <v>222</v>
      </c>
      <c r="B33" s="207">
        <v>12741</v>
      </c>
      <c r="C33" s="207"/>
      <c r="D33" s="204">
        <v>12741</v>
      </c>
      <c r="E33" s="68"/>
      <c r="F33" s="68"/>
      <c r="G33" s="68"/>
    </row>
    <row r="34" spans="1:7" ht="48.75" customHeight="1" x14ac:dyDescent="0.25">
      <c r="A34" s="208" t="s">
        <v>223</v>
      </c>
      <c r="B34" s="195">
        <v>8411</v>
      </c>
      <c r="C34" s="201"/>
      <c r="D34" s="199">
        <v>8411</v>
      </c>
      <c r="E34" s="68"/>
      <c r="F34" s="68"/>
      <c r="G34" s="68"/>
    </row>
    <row r="35" spans="1:7" ht="33.6" customHeight="1" x14ac:dyDescent="0.25">
      <c r="A35" s="208" t="s">
        <v>224</v>
      </c>
      <c r="B35" s="195">
        <v>2420</v>
      </c>
      <c r="C35" s="201"/>
      <c r="D35" s="199">
        <v>2420</v>
      </c>
      <c r="E35" s="68"/>
      <c r="F35" s="68"/>
      <c r="G35" s="68"/>
    </row>
    <row r="36" spans="1:7" ht="35.450000000000003" customHeight="1" x14ac:dyDescent="0.25">
      <c r="A36" s="208" t="s">
        <v>225</v>
      </c>
      <c r="B36" s="195">
        <v>1910</v>
      </c>
      <c r="C36" s="201"/>
      <c r="D36" s="199">
        <v>1910</v>
      </c>
      <c r="E36" s="68"/>
      <c r="F36" s="68"/>
      <c r="G36" s="68"/>
    </row>
    <row r="37" spans="1:7" ht="55.15" customHeight="1" x14ac:dyDescent="0.25">
      <c r="A37" s="288" t="s">
        <v>226</v>
      </c>
      <c r="B37" s="209">
        <v>300</v>
      </c>
      <c r="C37" s="209">
        <v>587</v>
      </c>
      <c r="D37" s="204">
        <v>887</v>
      </c>
      <c r="E37" s="68"/>
      <c r="F37" s="68"/>
      <c r="G37" s="68"/>
    </row>
    <row r="38" spans="1:7" ht="31.15" customHeight="1" x14ac:dyDescent="0.25">
      <c r="A38" s="175" t="s">
        <v>227</v>
      </c>
      <c r="B38" s="195">
        <v>40</v>
      </c>
      <c r="C38" s="201">
        <v>50</v>
      </c>
      <c r="D38" s="197">
        <v>90</v>
      </c>
      <c r="E38" s="68"/>
      <c r="F38" s="68"/>
      <c r="G38" s="68"/>
    </row>
    <row r="39" spans="1:7" ht="31.9" customHeight="1" x14ac:dyDescent="0.25">
      <c r="A39" s="289" t="s">
        <v>228</v>
      </c>
      <c r="B39" s="195">
        <v>40</v>
      </c>
      <c r="C39" s="201">
        <v>50</v>
      </c>
      <c r="D39" s="197">
        <v>90</v>
      </c>
      <c r="E39" s="68"/>
      <c r="F39" s="68"/>
      <c r="G39" s="68"/>
    </row>
    <row r="40" spans="1:7" ht="51" customHeight="1" x14ac:dyDescent="0.25">
      <c r="A40" s="289" t="s">
        <v>229</v>
      </c>
      <c r="B40" s="195">
        <v>40</v>
      </c>
      <c r="C40" s="201">
        <v>50</v>
      </c>
      <c r="D40" s="197">
        <v>90</v>
      </c>
      <c r="E40" s="68"/>
      <c r="F40" s="68"/>
      <c r="G40" s="68"/>
    </row>
    <row r="41" spans="1:7" ht="51" customHeight="1" x14ac:dyDescent="0.25">
      <c r="A41" s="289" t="s">
        <v>230</v>
      </c>
      <c r="B41" s="195">
        <v>40</v>
      </c>
      <c r="C41" s="201">
        <v>50</v>
      </c>
      <c r="D41" s="197">
        <v>90</v>
      </c>
      <c r="E41" s="68"/>
      <c r="F41" s="68"/>
      <c r="G41" s="68"/>
    </row>
    <row r="42" spans="1:7" ht="16.149999999999999" customHeight="1" x14ac:dyDescent="0.25">
      <c r="A42" s="289" t="s">
        <v>231</v>
      </c>
      <c r="B42" s="195">
        <v>0</v>
      </c>
      <c r="C42" s="201">
        <v>30</v>
      </c>
      <c r="D42" s="197">
        <v>30</v>
      </c>
      <c r="E42" s="68"/>
      <c r="F42" s="68"/>
      <c r="G42" s="68"/>
    </row>
    <row r="43" spans="1:7" ht="35.450000000000003" customHeight="1" x14ac:dyDescent="0.25">
      <c r="A43" s="289" t="s">
        <v>232</v>
      </c>
      <c r="B43" s="195">
        <v>70</v>
      </c>
      <c r="C43" s="201">
        <v>100</v>
      </c>
      <c r="D43" s="199">
        <v>170</v>
      </c>
      <c r="E43" s="68"/>
      <c r="F43" s="68"/>
      <c r="G43" s="68"/>
    </row>
    <row r="44" spans="1:7" ht="50.25" customHeight="1" x14ac:dyDescent="0.25">
      <c r="A44" s="289" t="s">
        <v>233</v>
      </c>
      <c r="B44" s="195">
        <v>0</v>
      </c>
      <c r="C44" s="201">
        <v>30</v>
      </c>
      <c r="D44" s="199">
        <v>30</v>
      </c>
      <c r="E44" s="68"/>
      <c r="F44" s="68"/>
      <c r="G44" s="68"/>
    </row>
    <row r="45" spans="1:7" ht="37.5" customHeight="1" x14ac:dyDescent="0.25">
      <c r="A45" s="289" t="s">
        <v>234</v>
      </c>
      <c r="B45" s="195">
        <v>0</v>
      </c>
      <c r="C45" s="201">
        <v>30</v>
      </c>
      <c r="D45" s="199">
        <v>30</v>
      </c>
      <c r="E45" s="68"/>
      <c r="F45" s="68"/>
      <c r="G45" s="68"/>
    </row>
    <row r="46" spans="1:7" ht="50.25" customHeight="1" x14ac:dyDescent="0.25">
      <c r="A46" s="289" t="s">
        <v>235</v>
      </c>
      <c r="B46" s="195">
        <v>40</v>
      </c>
      <c r="C46" s="201">
        <v>50</v>
      </c>
      <c r="D46" s="199">
        <v>90</v>
      </c>
      <c r="E46" s="68"/>
      <c r="F46" s="68"/>
      <c r="G46" s="68"/>
    </row>
    <row r="47" spans="1:7" ht="48.6" customHeight="1" x14ac:dyDescent="0.25">
      <c r="A47" s="290" t="s">
        <v>236</v>
      </c>
      <c r="B47" s="195">
        <v>0</v>
      </c>
      <c r="C47" s="201">
        <v>30</v>
      </c>
      <c r="D47" s="199">
        <v>30</v>
      </c>
      <c r="E47" s="68"/>
      <c r="F47" s="68"/>
      <c r="G47" s="68"/>
    </row>
    <row r="48" spans="1:7" ht="19.899999999999999" customHeight="1" x14ac:dyDescent="0.25">
      <c r="A48" s="176" t="s">
        <v>209</v>
      </c>
      <c r="B48" s="195">
        <v>30</v>
      </c>
      <c r="C48" s="201">
        <v>117</v>
      </c>
      <c r="D48" s="197">
        <v>147</v>
      </c>
      <c r="E48" s="68"/>
      <c r="F48" s="68"/>
      <c r="G48" s="68"/>
    </row>
    <row r="49" spans="1:7" ht="30" customHeight="1" x14ac:dyDescent="0.25">
      <c r="A49" s="167" t="s">
        <v>237</v>
      </c>
      <c r="B49" s="210">
        <v>123825</v>
      </c>
      <c r="C49" s="201"/>
      <c r="D49" s="211">
        <v>123825</v>
      </c>
      <c r="E49" s="68"/>
      <c r="F49" s="68"/>
      <c r="G49" s="68"/>
    </row>
    <row r="50" spans="1:7" ht="19.899999999999999" customHeight="1" x14ac:dyDescent="0.25">
      <c r="A50" s="444" t="s">
        <v>238</v>
      </c>
      <c r="B50" s="445"/>
      <c r="C50" s="446"/>
      <c r="D50" s="447"/>
      <c r="E50" s="68"/>
      <c r="F50" s="68"/>
      <c r="G50" s="68"/>
    </row>
    <row r="51" spans="1:7" ht="19.899999999999999" customHeight="1" x14ac:dyDescent="0.25">
      <c r="A51" s="448" t="s">
        <v>239</v>
      </c>
      <c r="B51" s="449"/>
      <c r="C51" s="449"/>
      <c r="D51" s="450"/>
      <c r="E51" s="68"/>
      <c r="F51" s="68"/>
      <c r="G51" s="68"/>
    </row>
    <row r="52" spans="1:7" ht="41.25" customHeight="1" x14ac:dyDescent="0.25">
      <c r="A52" s="184" t="s">
        <v>240</v>
      </c>
      <c r="B52" s="195">
        <v>59220</v>
      </c>
      <c r="C52" s="201"/>
      <c r="D52" s="211">
        <v>59220</v>
      </c>
      <c r="E52" s="68"/>
      <c r="F52" s="68"/>
      <c r="G52" s="68"/>
    </row>
    <row r="53" spans="1:7" ht="15.6" customHeight="1" x14ac:dyDescent="0.25">
      <c r="A53" s="184" t="s">
        <v>241</v>
      </c>
      <c r="B53" s="195">
        <v>1460</v>
      </c>
      <c r="C53" s="201"/>
      <c r="D53" s="211">
        <v>1460</v>
      </c>
      <c r="E53" s="68"/>
      <c r="F53" s="68"/>
      <c r="G53" s="68"/>
    </row>
    <row r="54" spans="1:7" ht="24.75" customHeight="1" x14ac:dyDescent="0.25">
      <c r="A54" s="212" t="s">
        <v>242</v>
      </c>
      <c r="B54" s="195">
        <v>1400</v>
      </c>
      <c r="C54" s="201">
        <v>700</v>
      </c>
      <c r="D54" s="211">
        <v>2100</v>
      </c>
      <c r="E54" s="68"/>
      <c r="F54" s="68"/>
      <c r="G54" s="68"/>
    </row>
    <row r="55" spans="1:7" ht="56.25" customHeight="1" x14ac:dyDescent="0.25">
      <c r="A55" s="184" t="s">
        <v>243</v>
      </c>
      <c r="B55" s="195">
        <v>11000</v>
      </c>
      <c r="C55" s="201"/>
      <c r="D55" s="211">
        <v>11000</v>
      </c>
      <c r="E55" s="68"/>
      <c r="F55" s="68"/>
      <c r="G55" s="68"/>
    </row>
    <row r="56" spans="1:7" ht="26.45" customHeight="1" x14ac:dyDescent="0.25">
      <c r="A56" s="184" t="s">
        <v>244</v>
      </c>
      <c r="B56" s="195">
        <v>2500</v>
      </c>
      <c r="C56" s="201"/>
      <c r="D56" s="211">
        <v>2500</v>
      </c>
      <c r="E56" s="68"/>
      <c r="F56" s="68"/>
      <c r="G56" s="68"/>
    </row>
    <row r="57" spans="1:7" ht="33" customHeight="1" x14ac:dyDescent="0.25">
      <c r="A57" s="184" t="s">
        <v>245</v>
      </c>
      <c r="B57" s="195">
        <v>8800</v>
      </c>
      <c r="C57" s="201"/>
      <c r="D57" s="211">
        <v>8800</v>
      </c>
      <c r="E57" s="68"/>
      <c r="F57" s="68"/>
      <c r="G57" s="68"/>
    </row>
    <row r="58" spans="1:7" ht="22.15" customHeight="1" x14ac:dyDescent="0.25">
      <c r="A58" s="180" t="s">
        <v>246</v>
      </c>
      <c r="B58" s="213">
        <v>1550</v>
      </c>
      <c r="C58" s="213"/>
      <c r="D58" s="211">
        <v>1550</v>
      </c>
      <c r="E58" s="68"/>
      <c r="F58" s="68"/>
      <c r="G58" s="68"/>
    </row>
    <row r="59" spans="1:7" ht="21" customHeight="1" x14ac:dyDescent="0.25">
      <c r="A59" s="184" t="s">
        <v>247</v>
      </c>
      <c r="B59" s="195">
        <v>370</v>
      </c>
      <c r="C59" s="201"/>
      <c r="D59" s="211">
        <v>370</v>
      </c>
      <c r="E59" s="68"/>
      <c r="F59" s="68"/>
      <c r="G59" s="68"/>
    </row>
    <row r="60" spans="1:7" ht="21.75" customHeight="1" x14ac:dyDescent="0.25">
      <c r="A60" s="184" t="s">
        <v>248</v>
      </c>
      <c r="B60" s="195">
        <v>1180</v>
      </c>
      <c r="C60" s="201"/>
      <c r="D60" s="211">
        <v>1180</v>
      </c>
      <c r="E60" s="68"/>
      <c r="F60" s="68"/>
      <c r="G60" s="68"/>
    </row>
    <row r="61" spans="1:7" ht="39" customHeight="1" x14ac:dyDescent="0.25">
      <c r="A61" s="184" t="s">
        <v>249</v>
      </c>
      <c r="B61" s="195">
        <v>2500</v>
      </c>
      <c r="C61" s="201"/>
      <c r="D61" s="211">
        <v>2500</v>
      </c>
      <c r="E61" s="68"/>
      <c r="F61" s="68"/>
      <c r="G61" s="68"/>
    </row>
    <row r="62" spans="1:7" ht="30.6" customHeight="1" x14ac:dyDescent="0.25">
      <c r="A62" s="170" t="s">
        <v>250</v>
      </c>
      <c r="B62" s="213">
        <v>12600</v>
      </c>
      <c r="C62" s="213"/>
      <c r="D62" s="211">
        <v>12600</v>
      </c>
      <c r="E62" s="68"/>
      <c r="F62" s="68"/>
      <c r="G62" s="68"/>
    </row>
    <row r="63" spans="1:7" ht="30" customHeight="1" x14ac:dyDescent="0.25">
      <c r="A63" s="184" t="s">
        <v>251</v>
      </c>
      <c r="B63" s="195">
        <v>1500</v>
      </c>
      <c r="C63" s="201"/>
      <c r="D63" s="211">
        <v>1500</v>
      </c>
      <c r="E63" s="68"/>
      <c r="F63" s="68"/>
      <c r="G63" s="68"/>
    </row>
    <row r="64" spans="1:7" ht="36" customHeight="1" x14ac:dyDescent="0.25">
      <c r="A64" s="291" t="s">
        <v>252</v>
      </c>
      <c r="B64" s="195">
        <v>11100</v>
      </c>
      <c r="C64" s="201"/>
      <c r="D64" s="211">
        <v>11100</v>
      </c>
      <c r="E64" s="68"/>
      <c r="F64" s="68"/>
      <c r="G64" s="68"/>
    </row>
    <row r="65" spans="1:7" ht="19.149999999999999" customHeight="1" x14ac:dyDescent="0.25">
      <c r="A65" s="451" t="s">
        <v>253</v>
      </c>
      <c r="B65" s="452"/>
      <c r="C65" s="452"/>
      <c r="D65" s="453"/>
      <c r="E65" s="68"/>
      <c r="F65" s="68"/>
      <c r="G65" s="68"/>
    </row>
    <row r="66" spans="1:7" ht="21" customHeight="1" x14ac:dyDescent="0.25">
      <c r="A66" s="184" t="s">
        <v>254</v>
      </c>
      <c r="B66" s="195">
        <v>3150</v>
      </c>
      <c r="C66" s="214"/>
      <c r="D66" s="211">
        <v>3150</v>
      </c>
      <c r="E66" s="68"/>
      <c r="F66" s="68"/>
      <c r="G66" s="68"/>
    </row>
    <row r="67" spans="1:7" ht="35.25" customHeight="1" x14ac:dyDescent="0.25">
      <c r="A67" s="184" t="s">
        <v>255</v>
      </c>
      <c r="B67" s="195">
        <v>400</v>
      </c>
      <c r="C67" s="215"/>
      <c r="D67" s="216">
        <v>400</v>
      </c>
      <c r="E67" s="68"/>
      <c r="F67" s="68"/>
      <c r="G67" s="68"/>
    </row>
    <row r="68" spans="1:7" ht="21" customHeight="1" x14ac:dyDescent="0.25">
      <c r="A68" s="184" t="s">
        <v>256</v>
      </c>
      <c r="B68" s="195">
        <v>100</v>
      </c>
      <c r="C68" s="201"/>
      <c r="D68" s="211">
        <v>100</v>
      </c>
      <c r="E68" s="68"/>
      <c r="F68" s="68"/>
      <c r="G68" s="68"/>
    </row>
    <row r="69" spans="1:7" ht="25.5" customHeight="1" x14ac:dyDescent="0.25">
      <c r="A69" s="185" t="s">
        <v>257</v>
      </c>
      <c r="B69" s="195">
        <v>50</v>
      </c>
      <c r="C69" s="201"/>
      <c r="D69" s="211">
        <v>50</v>
      </c>
      <c r="E69" s="68"/>
      <c r="F69" s="68"/>
      <c r="G69" s="68"/>
    </row>
    <row r="70" spans="1:7" ht="35.25" customHeight="1" x14ac:dyDescent="0.25">
      <c r="A70" s="184" t="s">
        <v>258</v>
      </c>
      <c r="B70" s="195">
        <v>280</v>
      </c>
      <c r="C70" s="201"/>
      <c r="D70" s="211">
        <v>280</v>
      </c>
      <c r="E70" s="68"/>
      <c r="F70" s="68"/>
      <c r="G70" s="68"/>
    </row>
    <row r="71" spans="1:7" ht="14.45" customHeight="1" x14ac:dyDescent="0.25">
      <c r="A71" s="454" t="s">
        <v>259</v>
      </c>
      <c r="B71" s="455"/>
      <c r="C71" s="217"/>
      <c r="D71" s="197"/>
      <c r="E71" s="68"/>
      <c r="F71" s="68"/>
      <c r="G71" s="68"/>
    </row>
    <row r="72" spans="1:7" ht="126.6" customHeight="1" x14ac:dyDescent="0.25">
      <c r="A72" s="179" t="s">
        <v>260</v>
      </c>
      <c r="B72" s="195">
        <v>7500</v>
      </c>
      <c r="C72" s="201"/>
      <c r="D72" s="211">
        <v>7500</v>
      </c>
      <c r="E72" s="68"/>
      <c r="F72" s="68"/>
      <c r="G72" s="68"/>
    </row>
    <row r="73" spans="1:7" ht="49.15" customHeight="1" thickBot="1" x14ac:dyDescent="0.3">
      <c r="A73" s="186" t="s">
        <v>261</v>
      </c>
      <c r="B73" s="218">
        <v>6200</v>
      </c>
      <c r="C73" s="219"/>
      <c r="D73" s="220">
        <v>6200</v>
      </c>
      <c r="E73" s="68"/>
      <c r="F73" s="68"/>
      <c r="G73" s="68"/>
    </row>
  </sheetData>
  <mergeCells count="11">
    <mergeCell ref="A9:D9"/>
    <mergeCell ref="A50:D50"/>
    <mergeCell ref="A51:D51"/>
    <mergeCell ref="A65:D65"/>
    <mergeCell ref="A71:B71"/>
    <mergeCell ref="A8:D8"/>
    <mergeCell ref="A2:D3"/>
    <mergeCell ref="A4:B4"/>
    <mergeCell ref="A5:A6"/>
    <mergeCell ref="B5:D5"/>
    <mergeCell ref="A7:D7"/>
  </mergeCells>
  <pageMargins left="0.70866141732283472" right="0.70866141732283472" top="0.74803149606299213" bottom="0.74803149606299213" header="0.31496062992125984" footer="0.31496062992125984"/>
  <pageSetup paperSize="9" scale="65" fitToHeight="2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P63"/>
  <sheetViews>
    <sheetView view="pageBreakPreview" topLeftCell="A28" zoomScale="60" zoomScaleNormal="59" workbookViewId="0">
      <selection activeCell="A57" sqref="A57"/>
    </sheetView>
  </sheetViews>
  <sheetFormatPr defaultRowHeight="15.75" x14ac:dyDescent="0.25"/>
  <cols>
    <col min="1" max="1" width="30.7109375" style="39" customWidth="1"/>
    <col min="2" max="2" width="35.140625" style="39" customWidth="1"/>
    <col min="3" max="3" width="30.28515625" style="39" customWidth="1"/>
    <col min="4" max="4" width="18.5703125" customWidth="1"/>
    <col min="5" max="5" width="23.28515625" customWidth="1"/>
    <col min="6" max="6" width="10.5703125" customWidth="1"/>
    <col min="7" max="7" width="12.28515625" customWidth="1"/>
    <col min="8" max="8" width="15.28515625" customWidth="1"/>
    <col min="9" max="9" width="18" customWidth="1"/>
    <col min="10" max="10" width="8.85546875" customWidth="1"/>
    <col min="11" max="16" width="8.85546875" hidden="1" customWidth="1"/>
    <col min="236" max="236" width="34" customWidth="1"/>
    <col min="237" max="237" width="11.28515625" customWidth="1"/>
    <col min="238" max="238" width="11" customWidth="1"/>
    <col min="246" max="247" width="10.7109375" customWidth="1"/>
    <col min="249" max="249" width="11.5703125" customWidth="1"/>
    <col min="250" max="250" width="13.7109375" customWidth="1"/>
    <col min="251" max="254" width="9.28515625" customWidth="1"/>
  </cols>
  <sheetData>
    <row r="1" spans="1:16" ht="44.45" customHeight="1" x14ac:dyDescent="0.3">
      <c r="B1" s="456" t="s">
        <v>0</v>
      </c>
      <c r="C1" s="456"/>
      <c r="D1" s="456"/>
      <c r="E1" s="456"/>
      <c r="F1" s="456"/>
      <c r="G1" s="456"/>
      <c r="H1" s="456"/>
      <c r="I1" s="456"/>
    </row>
    <row r="2" spans="1:16" ht="15.6" customHeight="1" thickBot="1" x14ac:dyDescent="0.3">
      <c r="A2" s="40" t="s">
        <v>110</v>
      </c>
    </row>
    <row r="3" spans="1:16" ht="15.6" customHeight="1" x14ac:dyDescent="0.25">
      <c r="A3" s="457" t="s">
        <v>2</v>
      </c>
      <c r="B3" s="460" t="s">
        <v>3</v>
      </c>
      <c r="C3" s="357" t="s">
        <v>4</v>
      </c>
      <c r="D3" s="360" t="s">
        <v>5</v>
      </c>
      <c r="E3" s="463" t="s">
        <v>6</v>
      </c>
      <c r="F3" s="463"/>
      <c r="G3" s="463"/>
      <c r="H3" s="463"/>
      <c r="I3" s="464"/>
    </row>
    <row r="4" spans="1:16" ht="52.9" customHeight="1" x14ac:dyDescent="0.25">
      <c r="A4" s="458"/>
      <c r="B4" s="461"/>
      <c r="C4" s="358"/>
      <c r="D4" s="361"/>
      <c r="E4" s="361" t="s">
        <v>7</v>
      </c>
      <c r="F4" s="361" t="s">
        <v>8</v>
      </c>
      <c r="G4" s="361"/>
      <c r="H4" s="361"/>
      <c r="I4" s="365" t="s">
        <v>9</v>
      </c>
      <c r="K4" s="465" t="s">
        <v>10</v>
      </c>
      <c r="L4" s="465"/>
      <c r="M4" s="465"/>
      <c r="N4" s="465" t="s">
        <v>11</v>
      </c>
      <c r="O4" s="465"/>
      <c r="P4" s="465"/>
    </row>
    <row r="5" spans="1:16" ht="55.9" customHeight="1" thickBot="1" x14ac:dyDescent="0.3">
      <c r="A5" s="459"/>
      <c r="B5" s="462"/>
      <c r="C5" s="359"/>
      <c r="D5" s="362"/>
      <c r="E5" s="362"/>
      <c r="F5" s="3" t="s">
        <v>12</v>
      </c>
      <c r="G5" s="3" t="s">
        <v>13</v>
      </c>
      <c r="H5" s="3" t="s">
        <v>14</v>
      </c>
      <c r="I5" s="366"/>
      <c r="K5" s="4"/>
      <c r="L5" s="4"/>
      <c r="M5" s="4"/>
      <c r="N5" s="4" t="s">
        <v>15</v>
      </c>
      <c r="O5" s="4" t="s">
        <v>16</v>
      </c>
      <c r="P5" s="4" t="s">
        <v>17</v>
      </c>
    </row>
    <row r="6" spans="1:16" ht="31.15" customHeight="1" x14ac:dyDescent="0.25">
      <c r="A6" s="466" t="s">
        <v>18</v>
      </c>
      <c r="B6" s="41" t="s">
        <v>19</v>
      </c>
      <c r="C6" s="6" t="s">
        <v>20</v>
      </c>
      <c r="D6" s="42"/>
      <c r="E6" s="42"/>
      <c r="F6" s="42">
        <f>G6+H6</f>
        <v>0</v>
      </c>
      <c r="G6" s="42"/>
      <c r="H6" s="42"/>
      <c r="I6" s="42"/>
      <c r="K6" s="9">
        <f>L6+M6</f>
        <v>0</v>
      </c>
      <c r="L6" s="9"/>
      <c r="M6" s="9"/>
      <c r="N6" s="9">
        <f>O6+P6</f>
        <v>0</v>
      </c>
      <c r="O6" s="9"/>
      <c r="P6" s="9"/>
    </row>
    <row r="7" spans="1:16" ht="34.15" customHeight="1" x14ac:dyDescent="0.25">
      <c r="A7" s="466"/>
      <c r="B7" s="23" t="s">
        <v>21</v>
      </c>
      <c r="C7" s="11" t="s">
        <v>20</v>
      </c>
      <c r="D7" s="9"/>
      <c r="E7" s="9"/>
      <c r="F7" s="9">
        <f t="shared" ref="F7:F55" si="0">G7+H7</f>
        <v>0</v>
      </c>
      <c r="G7" s="9"/>
      <c r="H7" s="9"/>
      <c r="I7" s="9"/>
      <c r="K7" s="9">
        <f t="shared" ref="K7:K56" si="1">L7+M7</f>
        <v>0</v>
      </c>
      <c r="L7" s="9"/>
      <c r="M7" s="9"/>
      <c r="N7" s="9">
        <f t="shared" ref="N7:N56" si="2">O7+P7</f>
        <v>0</v>
      </c>
      <c r="O7" s="9"/>
      <c r="P7" s="9"/>
    </row>
    <row r="8" spans="1:16" ht="34.15" customHeight="1" x14ac:dyDescent="0.25">
      <c r="A8" s="466"/>
      <c r="B8" s="43" t="s">
        <v>22</v>
      </c>
      <c r="C8" s="11" t="s">
        <v>20</v>
      </c>
      <c r="D8" s="9"/>
      <c r="E8" s="9"/>
      <c r="F8" s="9">
        <f t="shared" si="0"/>
        <v>0</v>
      </c>
      <c r="G8" s="9"/>
      <c r="H8" s="9"/>
      <c r="I8" s="9"/>
      <c r="K8" s="9"/>
      <c r="L8" s="9"/>
      <c r="M8" s="9"/>
      <c r="N8" s="9"/>
      <c r="O8" s="9"/>
      <c r="P8" s="9"/>
    </row>
    <row r="9" spans="1:16" ht="26.45" customHeight="1" x14ac:dyDescent="0.25">
      <c r="A9" s="467"/>
      <c r="B9" s="23" t="s">
        <v>23</v>
      </c>
      <c r="C9" s="11" t="s">
        <v>24</v>
      </c>
      <c r="D9" s="9"/>
      <c r="E9" s="9"/>
      <c r="F9" s="9">
        <f t="shared" si="0"/>
        <v>0</v>
      </c>
      <c r="G9" s="9"/>
      <c r="H9" s="9"/>
      <c r="I9" s="9"/>
      <c r="K9" s="9">
        <f t="shared" si="1"/>
        <v>0</v>
      </c>
      <c r="L9" s="9"/>
      <c r="M9" s="9"/>
      <c r="N9" s="9">
        <f t="shared" si="2"/>
        <v>0</v>
      </c>
      <c r="O9" s="9"/>
      <c r="P9" s="9"/>
    </row>
    <row r="10" spans="1:16" ht="32.450000000000003" customHeight="1" x14ac:dyDescent="0.25">
      <c r="A10" s="23" t="s">
        <v>25</v>
      </c>
      <c r="B10" s="23" t="s">
        <v>26</v>
      </c>
      <c r="C10" s="11" t="s">
        <v>20</v>
      </c>
      <c r="D10" s="9"/>
      <c r="E10" s="9"/>
      <c r="F10" s="9">
        <f t="shared" si="0"/>
        <v>0</v>
      </c>
      <c r="G10" s="9"/>
      <c r="H10" s="9"/>
      <c r="I10" s="9"/>
      <c r="K10" s="9">
        <f t="shared" si="1"/>
        <v>0</v>
      </c>
      <c r="L10" s="9"/>
      <c r="M10" s="9"/>
      <c r="N10" s="9">
        <f t="shared" si="2"/>
        <v>0</v>
      </c>
      <c r="O10" s="9"/>
      <c r="P10" s="9"/>
    </row>
    <row r="11" spans="1:16" x14ac:dyDescent="0.25">
      <c r="A11" s="23" t="s">
        <v>27</v>
      </c>
      <c r="B11" s="23" t="s">
        <v>28</v>
      </c>
      <c r="C11" s="11" t="s">
        <v>27</v>
      </c>
      <c r="D11" s="9"/>
      <c r="E11" s="9"/>
      <c r="F11" s="9">
        <f t="shared" si="0"/>
        <v>0</v>
      </c>
      <c r="G11" s="9"/>
      <c r="H11" s="9"/>
      <c r="I11" s="9"/>
      <c r="K11" s="9">
        <f t="shared" si="1"/>
        <v>0</v>
      </c>
      <c r="L11" s="9"/>
      <c r="M11" s="9"/>
      <c r="N11" s="9">
        <f t="shared" si="2"/>
        <v>0</v>
      </c>
      <c r="O11" s="9"/>
      <c r="P11" s="9"/>
    </row>
    <row r="12" spans="1:16" x14ac:dyDescent="0.25">
      <c r="A12" s="23" t="s">
        <v>29</v>
      </c>
      <c r="B12" s="23" t="s">
        <v>30</v>
      </c>
      <c r="C12" s="11" t="s">
        <v>29</v>
      </c>
      <c r="D12" s="9"/>
      <c r="E12" s="9"/>
      <c r="F12" s="9">
        <f t="shared" si="0"/>
        <v>0</v>
      </c>
      <c r="G12" s="9"/>
      <c r="H12" s="9"/>
      <c r="I12" s="9"/>
      <c r="K12" s="9">
        <f t="shared" si="1"/>
        <v>0</v>
      </c>
      <c r="L12" s="9"/>
      <c r="M12" s="9"/>
      <c r="N12" s="9">
        <f t="shared" si="2"/>
        <v>0</v>
      </c>
      <c r="O12" s="9"/>
      <c r="P12" s="9"/>
    </row>
    <row r="13" spans="1:16" x14ac:dyDescent="0.25">
      <c r="A13" s="23" t="s">
        <v>31</v>
      </c>
      <c r="B13" s="23" t="s">
        <v>32</v>
      </c>
      <c r="C13" s="11" t="s">
        <v>20</v>
      </c>
      <c r="D13" s="9"/>
      <c r="E13" s="9"/>
      <c r="F13" s="9">
        <f t="shared" si="0"/>
        <v>0</v>
      </c>
      <c r="G13" s="9"/>
      <c r="H13" s="9"/>
      <c r="I13" s="9"/>
      <c r="K13" s="9">
        <f t="shared" si="1"/>
        <v>0</v>
      </c>
      <c r="L13" s="9"/>
      <c r="M13" s="9"/>
      <c r="N13" s="9">
        <f t="shared" si="2"/>
        <v>0</v>
      </c>
      <c r="O13" s="9"/>
      <c r="P13" s="9"/>
    </row>
    <row r="14" spans="1:16" x14ac:dyDescent="0.25">
      <c r="A14" s="44" t="s">
        <v>33</v>
      </c>
      <c r="B14" s="44" t="s">
        <v>34</v>
      </c>
      <c r="C14" s="14" t="s">
        <v>20</v>
      </c>
      <c r="D14" s="9"/>
      <c r="E14" s="9"/>
      <c r="F14" s="9">
        <f t="shared" si="0"/>
        <v>0</v>
      </c>
      <c r="G14" s="9"/>
      <c r="H14" s="9"/>
      <c r="I14" s="9"/>
      <c r="K14" s="9">
        <f t="shared" si="1"/>
        <v>0</v>
      </c>
      <c r="L14" s="9"/>
      <c r="M14" s="9"/>
      <c r="N14" s="9">
        <f t="shared" si="2"/>
        <v>0</v>
      </c>
      <c r="O14" s="9"/>
      <c r="P14" s="9"/>
    </row>
    <row r="15" spans="1:16" ht="31.5" x14ac:dyDescent="0.25">
      <c r="A15" s="23" t="s">
        <v>35</v>
      </c>
      <c r="B15" s="23" t="s">
        <v>36</v>
      </c>
      <c r="C15" s="11" t="s">
        <v>37</v>
      </c>
      <c r="D15" s="9"/>
      <c r="E15" s="9"/>
      <c r="F15" s="9">
        <f t="shared" si="0"/>
        <v>0</v>
      </c>
      <c r="G15" s="9"/>
      <c r="H15" s="9"/>
      <c r="I15" s="9"/>
      <c r="K15" s="9">
        <f t="shared" si="1"/>
        <v>0</v>
      </c>
      <c r="L15" s="9"/>
      <c r="M15" s="9"/>
      <c r="N15" s="9">
        <f t="shared" si="2"/>
        <v>0</v>
      </c>
      <c r="O15" s="9"/>
      <c r="P15" s="9"/>
    </row>
    <row r="16" spans="1:16" x14ac:dyDescent="0.25">
      <c r="A16" s="23" t="s">
        <v>38</v>
      </c>
      <c r="B16" s="23" t="s">
        <v>39</v>
      </c>
      <c r="C16" s="11" t="s">
        <v>40</v>
      </c>
      <c r="D16" s="9"/>
      <c r="E16" s="9"/>
      <c r="F16" s="9">
        <f t="shared" si="0"/>
        <v>0</v>
      </c>
      <c r="G16" s="9"/>
      <c r="H16" s="9"/>
      <c r="I16" s="9"/>
      <c r="K16" s="9">
        <f t="shared" si="1"/>
        <v>0</v>
      </c>
      <c r="L16" s="9"/>
      <c r="M16" s="9"/>
      <c r="N16" s="9">
        <f t="shared" si="2"/>
        <v>0</v>
      </c>
      <c r="O16" s="9"/>
      <c r="P16" s="9"/>
    </row>
    <row r="17" spans="1:16" ht="24.6" customHeight="1" x14ac:dyDescent="0.25">
      <c r="A17" s="23" t="s">
        <v>41</v>
      </c>
      <c r="B17" s="23" t="s">
        <v>42</v>
      </c>
      <c r="C17" s="11"/>
      <c r="D17" s="9"/>
      <c r="E17" s="9"/>
      <c r="F17" s="9">
        <f t="shared" si="0"/>
        <v>0</v>
      </c>
      <c r="G17" s="9"/>
      <c r="H17" s="9"/>
      <c r="I17" s="9"/>
      <c r="K17" s="9">
        <f t="shared" si="1"/>
        <v>0</v>
      </c>
      <c r="L17" s="9"/>
      <c r="M17" s="9"/>
      <c r="N17" s="9">
        <f t="shared" si="2"/>
        <v>0</v>
      </c>
      <c r="O17" s="9"/>
      <c r="P17" s="9"/>
    </row>
    <row r="18" spans="1:16" ht="35.450000000000003" customHeight="1" x14ac:dyDescent="0.25">
      <c r="A18" s="345" t="s">
        <v>43</v>
      </c>
      <c r="B18" s="345" t="s">
        <v>44</v>
      </c>
      <c r="C18" s="11" t="s">
        <v>45</v>
      </c>
      <c r="D18" s="45"/>
      <c r="E18" s="45"/>
      <c r="F18" s="45">
        <f t="shared" si="0"/>
        <v>0</v>
      </c>
      <c r="G18" s="45"/>
      <c r="H18" s="45"/>
      <c r="I18" s="45"/>
      <c r="K18" s="9"/>
      <c r="L18" s="9"/>
      <c r="M18" s="9"/>
      <c r="N18" s="9"/>
      <c r="O18" s="9"/>
      <c r="P18" s="9"/>
    </row>
    <row r="19" spans="1:16" ht="31.5" x14ac:dyDescent="0.25">
      <c r="A19" s="346"/>
      <c r="B19" s="346"/>
      <c r="C19" s="11" t="s">
        <v>46</v>
      </c>
      <c r="D19" s="45"/>
      <c r="E19" s="45"/>
      <c r="F19" s="45">
        <f t="shared" si="0"/>
        <v>0</v>
      </c>
      <c r="G19" s="45"/>
      <c r="H19" s="45"/>
      <c r="I19" s="45"/>
      <c r="K19" s="9">
        <f t="shared" si="1"/>
        <v>0</v>
      </c>
      <c r="L19" s="9"/>
      <c r="M19" s="9"/>
      <c r="N19" s="9">
        <f t="shared" si="2"/>
        <v>0</v>
      </c>
      <c r="O19" s="9"/>
      <c r="P19" s="9"/>
    </row>
    <row r="20" spans="1:16" x14ac:dyDescent="0.25">
      <c r="A20" s="23" t="s">
        <v>47</v>
      </c>
      <c r="B20" s="23" t="s">
        <v>48</v>
      </c>
      <c r="C20" s="11" t="s">
        <v>49</v>
      </c>
      <c r="D20" s="9"/>
      <c r="E20" s="9"/>
      <c r="F20" s="9">
        <f t="shared" si="0"/>
        <v>0</v>
      </c>
      <c r="G20" s="9"/>
      <c r="H20" s="9"/>
      <c r="I20" s="9"/>
      <c r="K20" s="9">
        <f t="shared" si="1"/>
        <v>0</v>
      </c>
      <c r="L20" s="9"/>
      <c r="M20" s="9"/>
      <c r="N20" s="9">
        <f t="shared" si="2"/>
        <v>0</v>
      </c>
      <c r="O20" s="9"/>
      <c r="P20" s="9"/>
    </row>
    <row r="21" spans="1:16" ht="16.149999999999999" customHeight="1" x14ac:dyDescent="0.25">
      <c r="A21" s="44" t="s">
        <v>50</v>
      </c>
      <c r="B21" s="44" t="s">
        <v>51</v>
      </c>
      <c r="C21" s="14" t="s">
        <v>20</v>
      </c>
      <c r="D21" s="64">
        <v>7182</v>
      </c>
      <c r="E21" s="9"/>
      <c r="F21" s="9">
        <f t="shared" si="0"/>
        <v>0</v>
      </c>
      <c r="G21" s="9"/>
      <c r="H21" s="9"/>
      <c r="I21" s="9"/>
      <c r="K21" s="9">
        <f t="shared" si="1"/>
        <v>0</v>
      </c>
      <c r="L21" s="9"/>
      <c r="M21" s="9"/>
      <c r="N21" s="9">
        <f t="shared" si="2"/>
        <v>210</v>
      </c>
      <c r="O21" s="9">
        <v>90</v>
      </c>
      <c r="P21" s="9">
        <v>120</v>
      </c>
    </row>
    <row r="22" spans="1:16" ht="16.149999999999999" customHeight="1" x14ac:dyDescent="0.25">
      <c r="A22" s="468" t="s">
        <v>52</v>
      </c>
      <c r="B22" s="23" t="s">
        <v>53</v>
      </c>
      <c r="C22" s="11" t="s">
        <v>20</v>
      </c>
      <c r="D22" s="9"/>
      <c r="E22" s="9"/>
      <c r="F22" s="9">
        <f t="shared" si="0"/>
        <v>0</v>
      </c>
      <c r="G22" s="9"/>
      <c r="H22" s="9"/>
      <c r="I22" s="9"/>
      <c r="K22" s="9">
        <f t="shared" si="1"/>
        <v>0</v>
      </c>
      <c r="L22" s="9"/>
      <c r="M22" s="9"/>
      <c r="N22" s="9">
        <f t="shared" si="2"/>
        <v>0</v>
      </c>
      <c r="O22" s="9"/>
      <c r="P22" s="9"/>
    </row>
    <row r="23" spans="1:16" ht="43.9" customHeight="1" x14ac:dyDescent="0.25">
      <c r="A23" s="469"/>
      <c r="B23" s="47" t="s">
        <v>54</v>
      </c>
      <c r="C23" s="16" t="s">
        <v>37</v>
      </c>
      <c r="D23" s="9"/>
      <c r="E23" s="9"/>
      <c r="F23" s="9">
        <f t="shared" si="0"/>
        <v>0</v>
      </c>
      <c r="G23" s="9"/>
      <c r="H23" s="9"/>
      <c r="I23" s="9"/>
      <c r="K23" s="9">
        <f t="shared" si="1"/>
        <v>0</v>
      </c>
      <c r="L23" s="9"/>
      <c r="M23" s="9"/>
      <c r="N23" s="9">
        <f t="shared" si="2"/>
        <v>0</v>
      </c>
      <c r="O23" s="9"/>
      <c r="P23" s="9"/>
    </row>
    <row r="24" spans="1:16" ht="31.5" x14ac:dyDescent="0.25">
      <c r="A24" s="23" t="s">
        <v>55</v>
      </c>
      <c r="B24" s="23" t="s">
        <v>56</v>
      </c>
      <c r="C24" s="16" t="s">
        <v>45</v>
      </c>
      <c r="D24" s="9"/>
      <c r="E24" s="9"/>
      <c r="F24" s="9">
        <f t="shared" si="0"/>
        <v>0</v>
      </c>
      <c r="G24" s="9"/>
      <c r="H24" s="9"/>
      <c r="I24" s="9"/>
      <c r="K24" s="9">
        <f t="shared" si="1"/>
        <v>0</v>
      </c>
      <c r="L24" s="9"/>
      <c r="M24" s="9"/>
      <c r="N24" s="9">
        <f t="shared" si="2"/>
        <v>0</v>
      </c>
      <c r="O24" s="9"/>
      <c r="P24" s="9"/>
    </row>
    <row r="25" spans="1:16" x14ac:dyDescent="0.25">
      <c r="A25" s="468" t="s">
        <v>57</v>
      </c>
      <c r="B25" s="23" t="s">
        <v>58</v>
      </c>
      <c r="C25" s="11" t="s">
        <v>20</v>
      </c>
      <c r="D25" s="9">
        <f>D26+D27+D28</f>
        <v>300</v>
      </c>
      <c r="E25" s="9">
        <f>E26+E27+E28</f>
        <v>0</v>
      </c>
      <c r="F25" s="9">
        <f t="shared" si="0"/>
        <v>300</v>
      </c>
      <c r="G25" s="9">
        <f>G26+G27+G28</f>
        <v>300</v>
      </c>
      <c r="H25" s="9">
        <f>H26+H27+H28</f>
        <v>0</v>
      </c>
      <c r="I25" s="9">
        <f>I26+I27+I28</f>
        <v>0</v>
      </c>
      <c r="K25" s="9">
        <f t="shared" si="1"/>
        <v>0</v>
      </c>
      <c r="L25" s="9">
        <f>L26+L27+L28</f>
        <v>0</v>
      </c>
      <c r="M25" s="9">
        <f>M26+M27+M28</f>
        <v>0</v>
      </c>
      <c r="N25" s="9">
        <f t="shared" si="2"/>
        <v>15</v>
      </c>
      <c r="O25" s="9">
        <f>O26+O27+O28</f>
        <v>15</v>
      </c>
      <c r="P25" s="9">
        <f>P26+P27+P28</f>
        <v>0</v>
      </c>
    </row>
    <row r="26" spans="1:16" x14ac:dyDescent="0.25">
      <c r="A26" s="470"/>
      <c r="B26" s="43" t="s">
        <v>59</v>
      </c>
      <c r="C26" s="11" t="s">
        <v>20</v>
      </c>
      <c r="D26" s="9">
        <f>F26</f>
        <v>0</v>
      </c>
      <c r="E26" s="9"/>
      <c r="F26" s="9">
        <f t="shared" si="0"/>
        <v>0</v>
      </c>
      <c r="G26" s="9"/>
      <c r="H26" s="9"/>
      <c r="I26" s="9"/>
      <c r="K26" s="9">
        <f t="shared" si="1"/>
        <v>0</v>
      </c>
      <c r="L26" s="9"/>
      <c r="M26" s="9"/>
      <c r="N26" s="9">
        <f t="shared" si="2"/>
        <v>0</v>
      </c>
      <c r="O26" s="9"/>
      <c r="P26" s="9"/>
    </row>
    <row r="27" spans="1:16" ht="83.45" customHeight="1" x14ac:dyDescent="0.25">
      <c r="A27" s="470"/>
      <c r="B27" s="43" t="s">
        <v>60</v>
      </c>
      <c r="C27" s="11" t="s">
        <v>20</v>
      </c>
      <c r="D27" s="9">
        <f>F27</f>
        <v>300</v>
      </c>
      <c r="E27" s="9"/>
      <c r="F27" s="9">
        <f t="shared" si="0"/>
        <v>300</v>
      </c>
      <c r="G27" s="9">
        <v>300</v>
      </c>
      <c r="H27" s="9"/>
      <c r="I27" s="9"/>
      <c r="K27" s="9">
        <f t="shared" si="1"/>
        <v>0</v>
      </c>
      <c r="L27" s="9"/>
      <c r="M27" s="9"/>
      <c r="N27" s="9">
        <f t="shared" si="2"/>
        <v>15</v>
      </c>
      <c r="O27" s="9">
        <v>15</v>
      </c>
      <c r="P27" s="9"/>
    </row>
    <row r="28" spans="1:16" ht="78.75" x14ac:dyDescent="0.25">
      <c r="A28" s="469"/>
      <c r="B28" s="43" t="s">
        <v>61</v>
      </c>
      <c r="C28" s="11" t="s">
        <v>20</v>
      </c>
      <c r="D28" s="9">
        <f>F28</f>
        <v>0</v>
      </c>
      <c r="E28" s="9"/>
      <c r="F28" s="9">
        <f t="shared" si="0"/>
        <v>0</v>
      </c>
      <c r="G28" s="9"/>
      <c r="H28" s="9"/>
      <c r="I28" s="9"/>
      <c r="K28" s="9">
        <f t="shared" si="1"/>
        <v>0</v>
      </c>
      <c r="L28" s="9"/>
      <c r="M28" s="9"/>
      <c r="N28" s="9">
        <f t="shared" si="2"/>
        <v>0</v>
      </c>
      <c r="O28" s="9"/>
      <c r="P28" s="9"/>
    </row>
    <row r="29" spans="1:16" ht="29.25" customHeight="1" x14ac:dyDescent="0.25">
      <c r="A29" s="471" t="s">
        <v>62</v>
      </c>
      <c r="B29" s="23" t="s">
        <v>63</v>
      </c>
      <c r="C29" s="11" t="s">
        <v>37</v>
      </c>
      <c r="D29" s="9"/>
      <c r="E29" s="9"/>
      <c r="F29" s="9">
        <f t="shared" si="0"/>
        <v>0</v>
      </c>
      <c r="G29" s="9"/>
      <c r="H29" s="9"/>
      <c r="I29" s="9"/>
      <c r="K29" s="9">
        <f t="shared" si="1"/>
        <v>0</v>
      </c>
      <c r="L29" s="9"/>
      <c r="M29" s="9"/>
      <c r="N29" s="9">
        <f t="shared" si="2"/>
        <v>0</v>
      </c>
      <c r="O29" s="9"/>
      <c r="P29" s="9"/>
    </row>
    <row r="30" spans="1:16" ht="47.25" x14ac:dyDescent="0.25">
      <c r="A30" s="471"/>
      <c r="B30" s="23" t="s">
        <v>64</v>
      </c>
      <c r="C30" s="11" t="s">
        <v>37</v>
      </c>
      <c r="D30" s="9"/>
      <c r="E30" s="9"/>
      <c r="F30" s="9">
        <f t="shared" si="0"/>
        <v>0</v>
      </c>
      <c r="G30" s="9"/>
      <c r="H30" s="9"/>
      <c r="I30" s="9"/>
      <c r="K30" s="9">
        <f t="shared" si="1"/>
        <v>0</v>
      </c>
      <c r="L30" s="9"/>
      <c r="M30" s="9"/>
      <c r="N30" s="9">
        <f t="shared" si="2"/>
        <v>0</v>
      </c>
      <c r="O30" s="9"/>
      <c r="P30" s="9"/>
    </row>
    <row r="31" spans="1:16" x14ac:dyDescent="0.25">
      <c r="A31" s="471"/>
      <c r="B31" s="48" t="s">
        <v>65</v>
      </c>
      <c r="C31" s="11" t="s">
        <v>20</v>
      </c>
      <c r="D31" s="9"/>
      <c r="E31" s="9"/>
      <c r="F31" s="9">
        <f t="shared" si="0"/>
        <v>0</v>
      </c>
      <c r="G31" s="9"/>
      <c r="H31" s="9"/>
      <c r="I31" s="9"/>
      <c r="K31" s="9">
        <f t="shared" si="1"/>
        <v>0</v>
      </c>
      <c r="L31" s="9"/>
      <c r="M31" s="9"/>
      <c r="N31" s="9">
        <f t="shared" si="2"/>
        <v>0</v>
      </c>
      <c r="O31" s="9"/>
      <c r="P31" s="9"/>
    </row>
    <row r="32" spans="1:16" x14ac:dyDescent="0.25">
      <c r="A32" s="345" t="s">
        <v>66</v>
      </c>
      <c r="B32" s="345" t="s">
        <v>67</v>
      </c>
      <c r="C32" s="11" t="s">
        <v>66</v>
      </c>
      <c r="D32" s="45"/>
      <c r="E32" s="45"/>
      <c r="F32" s="45">
        <f t="shared" si="0"/>
        <v>0</v>
      </c>
      <c r="G32" s="45"/>
      <c r="H32" s="45"/>
      <c r="I32" s="45"/>
      <c r="K32" s="9">
        <f t="shared" si="1"/>
        <v>0</v>
      </c>
      <c r="L32" s="9"/>
      <c r="M32" s="9"/>
      <c r="N32" s="9">
        <f t="shared" si="2"/>
        <v>0</v>
      </c>
      <c r="O32" s="9"/>
      <c r="P32" s="9"/>
    </row>
    <row r="33" spans="1:16" ht="31.5" x14ac:dyDescent="0.25">
      <c r="A33" s="373"/>
      <c r="B33" s="373"/>
      <c r="C33" s="11" t="s">
        <v>37</v>
      </c>
      <c r="D33" s="45"/>
      <c r="E33" s="45"/>
      <c r="F33" s="45">
        <f t="shared" si="0"/>
        <v>0</v>
      </c>
      <c r="G33" s="45"/>
      <c r="H33" s="45"/>
      <c r="I33" s="45"/>
      <c r="K33" s="9"/>
      <c r="L33" s="9"/>
      <c r="M33" s="9"/>
      <c r="N33" s="9"/>
      <c r="O33" s="9"/>
      <c r="P33" s="9"/>
    </row>
    <row r="34" spans="1:16" x14ac:dyDescent="0.25">
      <c r="A34" s="346"/>
      <c r="B34" s="346"/>
      <c r="C34" s="11" t="s">
        <v>68</v>
      </c>
      <c r="D34" s="45"/>
      <c r="E34" s="45"/>
      <c r="F34" s="45">
        <f>G34+H34</f>
        <v>0</v>
      </c>
      <c r="G34" s="45"/>
      <c r="H34" s="45"/>
      <c r="I34" s="45"/>
      <c r="K34" s="9"/>
      <c r="L34" s="9"/>
      <c r="M34" s="9"/>
      <c r="N34" s="9"/>
      <c r="O34" s="9"/>
      <c r="P34" s="9"/>
    </row>
    <row r="35" spans="1:16" ht="31.5" x14ac:dyDescent="0.25">
      <c r="A35" s="49" t="s">
        <v>69</v>
      </c>
      <c r="B35" s="50" t="s">
        <v>70</v>
      </c>
      <c r="C35" s="21" t="s">
        <v>69</v>
      </c>
      <c r="D35" s="9"/>
      <c r="E35" s="9"/>
      <c r="F35" s="9">
        <f t="shared" si="0"/>
        <v>0</v>
      </c>
      <c r="G35" s="9"/>
      <c r="H35" s="9"/>
      <c r="I35" s="9"/>
      <c r="K35" s="9">
        <f t="shared" si="1"/>
        <v>0</v>
      </c>
      <c r="L35" s="9"/>
      <c r="M35" s="9"/>
      <c r="N35" s="9">
        <f t="shared" si="2"/>
        <v>0</v>
      </c>
      <c r="O35" s="9"/>
      <c r="P35" s="9"/>
    </row>
    <row r="36" spans="1:16" ht="16.149999999999999" customHeight="1" x14ac:dyDescent="0.25">
      <c r="A36" s="23" t="s">
        <v>71</v>
      </c>
      <c r="B36" s="23" t="s">
        <v>72</v>
      </c>
      <c r="C36" s="11" t="s">
        <v>20</v>
      </c>
      <c r="D36" s="9"/>
      <c r="E36" s="9"/>
      <c r="F36" s="9">
        <f t="shared" si="0"/>
        <v>0</v>
      </c>
      <c r="G36" s="9"/>
      <c r="H36" s="9"/>
      <c r="I36" s="9"/>
      <c r="K36" s="9">
        <f t="shared" si="1"/>
        <v>0</v>
      </c>
      <c r="L36" s="9"/>
      <c r="M36" s="9"/>
      <c r="N36" s="9">
        <f t="shared" si="2"/>
        <v>0</v>
      </c>
      <c r="O36" s="9"/>
      <c r="P36" s="9"/>
    </row>
    <row r="37" spans="1:16" x14ac:dyDescent="0.25">
      <c r="A37" s="44" t="s">
        <v>40</v>
      </c>
      <c r="B37" s="44" t="s">
        <v>73</v>
      </c>
      <c r="C37" s="14" t="s">
        <v>40</v>
      </c>
      <c r="D37" s="9"/>
      <c r="E37" s="9"/>
      <c r="F37" s="9">
        <f t="shared" si="0"/>
        <v>0</v>
      </c>
      <c r="G37" s="9"/>
      <c r="H37" s="9"/>
      <c r="I37" s="9"/>
      <c r="K37" s="9">
        <f t="shared" si="1"/>
        <v>0</v>
      </c>
      <c r="L37" s="9"/>
      <c r="M37" s="9"/>
      <c r="N37" s="9">
        <f t="shared" si="2"/>
        <v>0</v>
      </c>
      <c r="O37" s="9"/>
      <c r="P37" s="9"/>
    </row>
    <row r="38" spans="1:16" x14ac:dyDescent="0.25">
      <c r="A38" s="44" t="s">
        <v>74</v>
      </c>
      <c r="B38" s="44" t="s">
        <v>75</v>
      </c>
      <c r="C38" s="14" t="s">
        <v>74</v>
      </c>
      <c r="D38" s="9"/>
      <c r="E38" s="9"/>
      <c r="F38" s="9">
        <f t="shared" si="0"/>
        <v>0</v>
      </c>
      <c r="G38" s="9"/>
      <c r="H38" s="9"/>
      <c r="I38" s="9"/>
      <c r="K38" s="9">
        <f t="shared" si="1"/>
        <v>0</v>
      </c>
      <c r="L38" s="9"/>
      <c r="M38" s="9"/>
      <c r="N38" s="9">
        <f t="shared" si="2"/>
        <v>0</v>
      </c>
      <c r="O38" s="9"/>
      <c r="P38" s="9"/>
    </row>
    <row r="39" spans="1:16" x14ac:dyDescent="0.25">
      <c r="A39" s="23" t="s">
        <v>76</v>
      </c>
      <c r="B39" s="23" t="s">
        <v>77</v>
      </c>
      <c r="C39" s="11" t="s">
        <v>76</v>
      </c>
      <c r="D39" s="9"/>
      <c r="E39" s="9"/>
      <c r="F39" s="9">
        <f t="shared" si="0"/>
        <v>0</v>
      </c>
      <c r="G39" s="9"/>
      <c r="H39" s="9"/>
      <c r="I39" s="9"/>
      <c r="K39" s="9">
        <f t="shared" si="1"/>
        <v>0</v>
      </c>
      <c r="L39" s="9"/>
      <c r="M39" s="9"/>
      <c r="N39" s="9">
        <f t="shared" si="2"/>
        <v>0</v>
      </c>
      <c r="O39" s="9"/>
      <c r="P39" s="9"/>
    </row>
    <row r="40" spans="1:16" x14ac:dyDescent="0.25">
      <c r="A40" s="23" t="s">
        <v>49</v>
      </c>
      <c r="B40" s="23" t="s">
        <v>78</v>
      </c>
      <c r="C40" s="11" t="s">
        <v>49</v>
      </c>
      <c r="D40" s="9"/>
      <c r="E40" s="9"/>
      <c r="F40" s="9">
        <f t="shared" si="0"/>
        <v>0</v>
      </c>
      <c r="G40" s="9"/>
      <c r="H40" s="9"/>
      <c r="I40" s="9"/>
      <c r="K40" s="9">
        <f t="shared" si="1"/>
        <v>0</v>
      </c>
      <c r="L40" s="9"/>
      <c r="M40" s="53"/>
      <c r="N40" s="9">
        <f t="shared" si="2"/>
        <v>0</v>
      </c>
      <c r="O40" s="9"/>
      <c r="P40" s="53"/>
    </row>
    <row r="41" spans="1:16" x14ac:dyDescent="0.25">
      <c r="A41" s="23" t="s">
        <v>79</v>
      </c>
      <c r="B41" s="23" t="s">
        <v>80</v>
      </c>
      <c r="C41" s="11" t="s">
        <v>20</v>
      </c>
      <c r="D41" s="9"/>
      <c r="E41" s="9"/>
      <c r="F41" s="9">
        <f t="shared" si="0"/>
        <v>0</v>
      </c>
      <c r="G41" s="9"/>
      <c r="H41" s="9"/>
      <c r="I41" s="9"/>
      <c r="K41" s="9">
        <f t="shared" si="1"/>
        <v>0</v>
      </c>
      <c r="L41" s="9"/>
      <c r="M41" s="9"/>
      <c r="N41" s="9">
        <f t="shared" si="2"/>
        <v>0</v>
      </c>
      <c r="O41" s="9"/>
      <c r="P41" s="9"/>
    </row>
    <row r="42" spans="1:16" x14ac:dyDescent="0.25">
      <c r="A42" s="23" t="s">
        <v>81</v>
      </c>
      <c r="B42" s="23" t="s">
        <v>82</v>
      </c>
      <c r="C42" s="11" t="s">
        <v>20</v>
      </c>
      <c r="D42" s="9"/>
      <c r="E42" s="9"/>
      <c r="F42" s="9">
        <f t="shared" si="0"/>
        <v>0</v>
      </c>
      <c r="G42" s="9"/>
      <c r="H42" s="9"/>
      <c r="I42" s="9"/>
      <c r="K42" s="9">
        <f t="shared" si="1"/>
        <v>0</v>
      </c>
      <c r="L42" s="9"/>
      <c r="M42" s="9"/>
      <c r="N42" s="9">
        <f t="shared" si="2"/>
        <v>0</v>
      </c>
      <c r="O42" s="9"/>
      <c r="P42" s="9"/>
    </row>
    <row r="43" spans="1:16" x14ac:dyDescent="0.25">
      <c r="A43" s="23" t="s">
        <v>83</v>
      </c>
      <c r="B43" s="23" t="s">
        <v>84</v>
      </c>
      <c r="C43" s="11" t="s">
        <v>83</v>
      </c>
      <c r="D43" s="9"/>
      <c r="E43" s="9"/>
      <c r="F43" s="9">
        <f t="shared" si="0"/>
        <v>0</v>
      </c>
      <c r="G43" s="9"/>
      <c r="H43" s="9"/>
      <c r="I43" s="9"/>
      <c r="K43" s="9">
        <f t="shared" si="1"/>
        <v>0</v>
      </c>
      <c r="L43" s="9"/>
      <c r="M43" s="9"/>
      <c r="N43" s="9">
        <f t="shared" si="2"/>
        <v>0</v>
      </c>
      <c r="O43" s="9"/>
      <c r="P43" s="9"/>
    </row>
    <row r="44" spans="1:16" ht="31.5" x14ac:dyDescent="0.25">
      <c r="A44" s="375" t="s">
        <v>37</v>
      </c>
      <c r="B44" s="23" t="s">
        <v>85</v>
      </c>
      <c r="C44" s="11" t="s">
        <v>37</v>
      </c>
      <c r="D44" s="9"/>
      <c r="E44" s="9"/>
      <c r="F44" s="9">
        <f t="shared" si="0"/>
        <v>0</v>
      </c>
      <c r="G44" s="9"/>
      <c r="H44" s="9"/>
      <c r="I44" s="9"/>
      <c r="K44" s="9">
        <f t="shared" si="1"/>
        <v>0</v>
      </c>
      <c r="L44" s="9"/>
      <c r="M44" s="9"/>
      <c r="N44" s="9">
        <f t="shared" si="2"/>
        <v>0</v>
      </c>
      <c r="O44" s="9"/>
      <c r="P44" s="9"/>
    </row>
    <row r="45" spans="1:16" ht="31.5" x14ac:dyDescent="0.25">
      <c r="A45" s="375"/>
      <c r="B45" s="23" t="s">
        <v>86</v>
      </c>
      <c r="C45" s="11" t="s">
        <v>37</v>
      </c>
      <c r="D45" s="9"/>
      <c r="E45" s="9"/>
      <c r="F45" s="9">
        <f t="shared" si="0"/>
        <v>0</v>
      </c>
      <c r="G45" s="9"/>
      <c r="H45" s="9"/>
      <c r="I45" s="9"/>
      <c r="K45" s="9">
        <f t="shared" si="1"/>
        <v>0</v>
      </c>
      <c r="L45" s="9"/>
      <c r="M45" s="9"/>
      <c r="N45" s="9">
        <f t="shared" si="2"/>
        <v>0</v>
      </c>
      <c r="O45" s="9"/>
      <c r="P45" s="9"/>
    </row>
    <row r="46" spans="1:16" x14ac:dyDescent="0.25">
      <c r="A46" s="23" t="s">
        <v>87</v>
      </c>
      <c r="B46" s="23" t="s">
        <v>88</v>
      </c>
      <c r="C46" s="11" t="s">
        <v>20</v>
      </c>
      <c r="D46" s="9">
        <v>1100</v>
      </c>
      <c r="E46" s="9"/>
      <c r="F46" s="9">
        <f t="shared" si="0"/>
        <v>0</v>
      </c>
      <c r="G46" s="54"/>
      <c r="H46" s="9"/>
      <c r="I46" s="9"/>
      <c r="K46" s="9">
        <f t="shared" si="1"/>
        <v>0</v>
      </c>
      <c r="L46" s="55"/>
      <c r="M46" s="9"/>
      <c r="N46" s="9">
        <f t="shared" si="2"/>
        <v>55</v>
      </c>
      <c r="O46" s="55">
        <v>55</v>
      </c>
      <c r="P46" s="9"/>
    </row>
    <row r="47" spans="1:16" x14ac:dyDescent="0.25">
      <c r="A47" s="23" t="s">
        <v>89</v>
      </c>
      <c r="B47" s="23" t="s">
        <v>90</v>
      </c>
      <c r="C47" s="11" t="s">
        <v>89</v>
      </c>
      <c r="D47" s="9"/>
      <c r="E47" s="9"/>
      <c r="F47" s="9">
        <f t="shared" si="0"/>
        <v>0</v>
      </c>
      <c r="G47" s="9"/>
      <c r="H47" s="9"/>
      <c r="I47" s="9"/>
      <c r="K47" s="9">
        <f t="shared" si="1"/>
        <v>0</v>
      </c>
      <c r="L47" s="9"/>
      <c r="M47" s="9"/>
      <c r="N47" s="9">
        <f t="shared" si="2"/>
        <v>0</v>
      </c>
      <c r="O47" s="9"/>
      <c r="P47" s="9"/>
    </row>
    <row r="48" spans="1:16" x14ac:dyDescent="0.25">
      <c r="A48" s="375" t="s">
        <v>91</v>
      </c>
      <c r="B48" s="376" t="s">
        <v>92</v>
      </c>
      <c r="C48" s="11" t="s">
        <v>68</v>
      </c>
      <c r="D48" s="9"/>
      <c r="E48" s="9"/>
      <c r="F48" s="9">
        <f t="shared" si="0"/>
        <v>0</v>
      </c>
      <c r="G48" s="9"/>
      <c r="H48" s="9"/>
      <c r="I48" s="9"/>
      <c r="K48" s="9"/>
      <c r="L48" s="9"/>
      <c r="M48" s="9"/>
      <c r="N48" s="9"/>
      <c r="O48" s="9"/>
      <c r="P48" s="9"/>
    </row>
    <row r="49" spans="1:16" ht="15" customHeight="1" x14ac:dyDescent="0.25">
      <c r="A49" s="375"/>
      <c r="B49" s="377"/>
      <c r="C49" s="11" t="s">
        <v>66</v>
      </c>
      <c r="D49" s="9"/>
      <c r="E49" s="9"/>
      <c r="F49" s="9">
        <f t="shared" si="0"/>
        <v>0</v>
      </c>
      <c r="G49" s="9"/>
      <c r="H49" s="9"/>
      <c r="I49" s="9"/>
      <c r="K49" s="9">
        <f t="shared" si="1"/>
        <v>0</v>
      </c>
      <c r="L49" s="9"/>
      <c r="M49" s="9"/>
      <c r="N49" s="9">
        <f t="shared" si="2"/>
        <v>0</v>
      </c>
      <c r="O49" s="9"/>
      <c r="P49" s="9"/>
    </row>
    <row r="50" spans="1:16" ht="18" customHeight="1" x14ac:dyDescent="0.25">
      <c r="A50" s="375"/>
      <c r="B50" s="23" t="s">
        <v>93</v>
      </c>
      <c r="C50" s="11" t="s">
        <v>68</v>
      </c>
      <c r="D50" s="9"/>
      <c r="E50" s="9"/>
      <c r="F50" s="9">
        <f t="shared" si="0"/>
        <v>0</v>
      </c>
      <c r="G50" s="9"/>
      <c r="H50" s="9"/>
      <c r="I50" s="9"/>
      <c r="K50" s="9">
        <f t="shared" si="1"/>
        <v>0</v>
      </c>
      <c r="L50" s="9"/>
      <c r="M50" s="9"/>
      <c r="N50" s="9">
        <f t="shared" si="2"/>
        <v>0</v>
      </c>
      <c r="O50" s="9"/>
      <c r="P50" s="9"/>
    </row>
    <row r="51" spans="1:16" x14ac:dyDescent="0.25">
      <c r="A51" s="23" t="s">
        <v>94</v>
      </c>
      <c r="B51" s="23" t="s">
        <v>95</v>
      </c>
      <c r="C51" s="24" t="s">
        <v>94</v>
      </c>
      <c r="D51" s="9"/>
      <c r="E51" s="9"/>
      <c r="F51" s="9">
        <f t="shared" si="0"/>
        <v>0</v>
      </c>
      <c r="G51" s="9"/>
      <c r="H51" s="9"/>
      <c r="I51" s="9"/>
      <c r="K51" s="9">
        <f t="shared" si="1"/>
        <v>0</v>
      </c>
      <c r="L51" s="9"/>
      <c r="M51" s="9"/>
      <c r="N51" s="9">
        <f t="shared" si="2"/>
        <v>0</v>
      </c>
      <c r="O51" s="9"/>
      <c r="P51" s="9"/>
    </row>
    <row r="52" spans="1:16" ht="31.5" x14ac:dyDescent="0.25">
      <c r="A52" s="56" t="s">
        <v>96</v>
      </c>
      <c r="B52" s="44" t="s">
        <v>97</v>
      </c>
      <c r="C52" s="16" t="s">
        <v>45</v>
      </c>
      <c r="D52" s="9">
        <v>255</v>
      </c>
      <c r="E52" s="9"/>
      <c r="F52" s="9">
        <f t="shared" si="0"/>
        <v>0</v>
      </c>
      <c r="G52" s="9"/>
      <c r="H52" s="9"/>
      <c r="I52" s="9"/>
      <c r="K52" s="9">
        <f t="shared" si="1"/>
        <v>0</v>
      </c>
      <c r="L52" s="9"/>
      <c r="M52" s="9"/>
      <c r="N52" s="9">
        <f t="shared" si="2"/>
        <v>30</v>
      </c>
      <c r="O52" s="9">
        <v>30</v>
      </c>
      <c r="P52" s="9"/>
    </row>
    <row r="53" spans="1:16" ht="19.899999999999999" customHeight="1" x14ac:dyDescent="0.25">
      <c r="A53" s="23" t="s">
        <v>98</v>
      </c>
      <c r="B53" s="23" t="s">
        <v>99</v>
      </c>
      <c r="C53" s="11" t="s">
        <v>100</v>
      </c>
      <c r="D53" s="9"/>
      <c r="E53" s="9"/>
      <c r="F53" s="9">
        <f t="shared" si="0"/>
        <v>0</v>
      </c>
      <c r="G53" s="9"/>
      <c r="H53" s="9"/>
      <c r="I53" s="9"/>
      <c r="K53" s="9">
        <f t="shared" si="1"/>
        <v>0</v>
      </c>
      <c r="L53" s="9"/>
      <c r="M53" s="9"/>
      <c r="N53" s="9">
        <f t="shared" si="2"/>
        <v>0</v>
      </c>
      <c r="O53" s="9"/>
      <c r="P53" s="9"/>
    </row>
    <row r="54" spans="1:16" ht="19.899999999999999" customHeight="1" x14ac:dyDescent="0.25">
      <c r="A54" s="23" t="s">
        <v>101</v>
      </c>
      <c r="B54" s="23" t="s">
        <v>102</v>
      </c>
      <c r="C54" s="11" t="s">
        <v>101</v>
      </c>
      <c r="D54" s="9"/>
      <c r="E54" s="9"/>
      <c r="F54" s="9">
        <f t="shared" si="0"/>
        <v>0</v>
      </c>
      <c r="G54" s="9"/>
      <c r="H54" s="9"/>
      <c r="I54" s="9"/>
      <c r="K54" s="9">
        <f t="shared" si="1"/>
        <v>0</v>
      </c>
      <c r="L54" s="9"/>
      <c r="M54" s="9"/>
      <c r="N54" s="9">
        <f t="shared" si="2"/>
        <v>0</v>
      </c>
      <c r="O54" s="9"/>
      <c r="P54" s="9"/>
    </row>
    <row r="55" spans="1:16" x14ac:dyDescent="0.25">
      <c r="A55" s="23" t="s">
        <v>103</v>
      </c>
      <c r="B55" s="23" t="s">
        <v>104</v>
      </c>
      <c r="C55" s="25" t="s">
        <v>103</v>
      </c>
      <c r="D55" s="9"/>
      <c r="E55" s="9"/>
      <c r="F55" s="9">
        <f t="shared" si="0"/>
        <v>0</v>
      </c>
      <c r="G55" s="9"/>
      <c r="H55" s="9"/>
      <c r="I55" s="9"/>
      <c r="K55" s="9">
        <f t="shared" si="1"/>
        <v>0</v>
      </c>
      <c r="L55" s="9"/>
      <c r="M55" s="9"/>
      <c r="N55" s="9">
        <f t="shared" si="2"/>
        <v>0</v>
      </c>
      <c r="O55" s="9"/>
      <c r="P55" s="9"/>
    </row>
    <row r="56" spans="1:16" ht="42.75" customHeight="1" x14ac:dyDescent="0.25">
      <c r="A56" s="57" t="s">
        <v>109</v>
      </c>
      <c r="B56" s="58"/>
      <c r="C56" s="59"/>
      <c r="D56" s="29">
        <f>D6+D7+SUM(D9:D25)+SUM(D29:D55)</f>
        <v>8837</v>
      </c>
      <c r="E56" s="29">
        <f>SUM(E6:E25)+SUM(E29:E55)</f>
        <v>0</v>
      </c>
      <c r="F56" s="28">
        <f>G56+H56</f>
        <v>300</v>
      </c>
      <c r="G56" s="29">
        <f>SUM(G6:G25)+SUM(G29:G55)</f>
        <v>300</v>
      </c>
      <c r="H56" s="29">
        <f>SUM(H6:H25)+SUM(H29:H55)</f>
        <v>0</v>
      </c>
      <c r="I56" s="29">
        <f>SUM(I6:I25)+SUM(I29:I55)</f>
        <v>0</v>
      </c>
      <c r="K56" s="28">
        <f t="shared" si="1"/>
        <v>0</v>
      </c>
      <c r="L56" s="29">
        <f>SUM(L6:L25)+SUM(L29:L55)</f>
        <v>0</v>
      </c>
      <c r="M56" s="29">
        <f>SUM(M6:M25)+SUM(M29:M55)</f>
        <v>0</v>
      </c>
      <c r="N56" s="28">
        <f t="shared" si="2"/>
        <v>310</v>
      </c>
      <c r="O56" s="29">
        <f>SUM(O6:O25)+SUM(O29:O55)</f>
        <v>190</v>
      </c>
      <c r="P56" s="29">
        <f>SUM(P6:P25)+SUM(P29:P55)</f>
        <v>120</v>
      </c>
    </row>
    <row r="57" spans="1:16" ht="32.450000000000003" customHeight="1" x14ac:dyDescent="0.3">
      <c r="A57" s="60"/>
      <c r="B57" s="60"/>
      <c r="C57" s="60"/>
      <c r="D57" s="60"/>
      <c r="E57" s="60"/>
      <c r="F57" s="60"/>
      <c r="G57" s="60"/>
      <c r="H57" s="60"/>
      <c r="I57" s="60"/>
      <c r="J57" s="33"/>
    </row>
    <row r="59" spans="1:16" x14ac:dyDescent="0.25">
      <c r="B59" s="61"/>
      <c r="C59" s="61"/>
    </row>
    <row r="60" spans="1:16" x14ac:dyDescent="0.25">
      <c r="B60" s="61"/>
      <c r="C60" s="61"/>
    </row>
    <row r="61" spans="1:16" x14ac:dyDescent="0.25">
      <c r="B61" s="61"/>
      <c r="C61" s="61"/>
    </row>
    <row r="62" spans="1:16" x14ac:dyDescent="0.25">
      <c r="A62" s="62"/>
      <c r="B62" s="61"/>
      <c r="C62" s="61"/>
    </row>
    <row r="63" spans="1:16" x14ac:dyDescent="0.25">
      <c r="A63" s="62"/>
      <c r="B63" s="63"/>
      <c r="C63" s="63"/>
    </row>
  </sheetData>
  <mergeCells count="22">
    <mergeCell ref="A48:A50"/>
    <mergeCell ref="B48:B49"/>
    <mergeCell ref="K4:M4"/>
    <mergeCell ref="N4:P4"/>
    <mergeCell ref="A6:A9"/>
    <mergeCell ref="A18:A19"/>
    <mergeCell ref="B18:B19"/>
    <mergeCell ref="A22:A23"/>
    <mergeCell ref="A25:A28"/>
    <mergeCell ref="A29:A31"/>
    <mergeCell ref="A32:A34"/>
    <mergeCell ref="B32:B34"/>
    <mergeCell ref="A44:A45"/>
    <mergeCell ref="B1:I1"/>
    <mergeCell ref="A3:A5"/>
    <mergeCell ref="B3:B5"/>
    <mergeCell ref="C3:C5"/>
    <mergeCell ref="D3:D5"/>
    <mergeCell ref="E3:I3"/>
    <mergeCell ref="E4:E5"/>
    <mergeCell ref="F4:H4"/>
    <mergeCell ref="I4:I5"/>
  </mergeCells>
  <pageMargins left="0.7" right="0.7" top="0.75" bottom="0.75" header="0.3" footer="0.3"/>
  <pageSetup paperSize="9" scale="4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P63"/>
  <sheetViews>
    <sheetView view="pageBreakPreview" topLeftCell="A29" zoomScale="90" zoomScaleNormal="60" zoomScaleSheetLayoutView="90" workbookViewId="0">
      <selection activeCell="A57" sqref="A57"/>
    </sheetView>
  </sheetViews>
  <sheetFormatPr defaultRowHeight="15.75" x14ac:dyDescent="0.25"/>
  <cols>
    <col min="1" max="1" width="30.7109375" style="39" customWidth="1"/>
    <col min="2" max="2" width="35.140625" style="39" customWidth="1"/>
    <col min="3" max="3" width="30.28515625" style="39" customWidth="1"/>
    <col min="4" max="4" width="18.5703125" customWidth="1"/>
    <col min="5" max="5" width="19.42578125" customWidth="1"/>
    <col min="6" max="6" width="10.5703125" customWidth="1"/>
    <col min="7" max="7" width="12.28515625" customWidth="1"/>
    <col min="8" max="8" width="15.28515625" customWidth="1"/>
    <col min="9" max="9" width="18" customWidth="1"/>
    <col min="11" max="16" width="8.85546875" hidden="1" customWidth="1"/>
    <col min="236" max="236" width="34" customWidth="1"/>
    <col min="237" max="237" width="11.28515625" customWidth="1"/>
    <col min="238" max="238" width="11" customWidth="1"/>
    <col min="246" max="247" width="10.7109375" customWidth="1"/>
    <col min="249" max="249" width="11.5703125" customWidth="1"/>
    <col min="250" max="250" width="13.7109375" customWidth="1"/>
    <col min="251" max="254" width="9.28515625" customWidth="1"/>
  </cols>
  <sheetData>
    <row r="1" spans="1:16" ht="44.45" customHeight="1" x14ac:dyDescent="0.3">
      <c r="B1" s="456" t="s">
        <v>0</v>
      </c>
      <c r="C1" s="456"/>
      <c r="D1" s="456"/>
      <c r="E1" s="456"/>
      <c r="F1" s="456"/>
      <c r="G1" s="456"/>
      <c r="H1" s="456"/>
      <c r="I1" s="456"/>
    </row>
    <row r="2" spans="1:16" ht="15.6" customHeight="1" thickBot="1" x14ac:dyDescent="0.3">
      <c r="A2" s="40" t="s">
        <v>108</v>
      </c>
    </row>
    <row r="3" spans="1:16" ht="15.6" customHeight="1" x14ac:dyDescent="0.25">
      <c r="A3" s="457" t="s">
        <v>2</v>
      </c>
      <c r="B3" s="460" t="s">
        <v>3</v>
      </c>
      <c r="C3" s="357" t="s">
        <v>4</v>
      </c>
      <c r="D3" s="360" t="s">
        <v>5</v>
      </c>
      <c r="E3" s="463" t="s">
        <v>6</v>
      </c>
      <c r="F3" s="463"/>
      <c r="G3" s="463"/>
      <c r="H3" s="463"/>
      <c r="I3" s="464"/>
    </row>
    <row r="4" spans="1:16" ht="52.9" customHeight="1" x14ac:dyDescent="0.25">
      <c r="A4" s="458"/>
      <c r="B4" s="461"/>
      <c r="C4" s="358"/>
      <c r="D4" s="361"/>
      <c r="E4" s="361" t="s">
        <v>7</v>
      </c>
      <c r="F4" s="361" t="s">
        <v>8</v>
      </c>
      <c r="G4" s="361"/>
      <c r="H4" s="361"/>
      <c r="I4" s="365" t="s">
        <v>9</v>
      </c>
      <c r="K4" s="465" t="s">
        <v>10</v>
      </c>
      <c r="L4" s="465"/>
      <c r="M4" s="465"/>
      <c r="N4" s="465" t="s">
        <v>11</v>
      </c>
      <c r="O4" s="465"/>
      <c r="P4" s="465"/>
    </row>
    <row r="5" spans="1:16" ht="55.9" customHeight="1" thickBot="1" x14ac:dyDescent="0.3">
      <c r="A5" s="459"/>
      <c r="B5" s="462"/>
      <c r="C5" s="359"/>
      <c r="D5" s="362"/>
      <c r="E5" s="362"/>
      <c r="F5" s="3" t="s">
        <v>12</v>
      </c>
      <c r="G5" s="3" t="s">
        <v>13</v>
      </c>
      <c r="H5" s="3" t="s">
        <v>14</v>
      </c>
      <c r="I5" s="366"/>
      <c r="K5" s="4"/>
      <c r="L5" s="4"/>
      <c r="M5" s="4"/>
      <c r="N5" s="4" t="s">
        <v>15</v>
      </c>
      <c r="O5" s="4" t="s">
        <v>16</v>
      </c>
      <c r="P5" s="4" t="s">
        <v>17</v>
      </c>
    </row>
    <row r="6" spans="1:16" ht="31.15" customHeight="1" x14ac:dyDescent="0.25">
      <c r="A6" s="466" t="s">
        <v>18</v>
      </c>
      <c r="B6" s="41" t="s">
        <v>19</v>
      </c>
      <c r="C6" s="6" t="s">
        <v>20</v>
      </c>
      <c r="D6" s="42"/>
      <c r="E6" s="42"/>
      <c r="F6" s="42">
        <f>G6+H6</f>
        <v>0</v>
      </c>
      <c r="G6" s="42"/>
      <c r="H6" s="42"/>
      <c r="I6" s="42"/>
      <c r="K6" s="9">
        <f>L6+M6</f>
        <v>0</v>
      </c>
      <c r="L6" s="9"/>
      <c r="M6" s="9"/>
      <c r="N6" s="9">
        <f>O6+P6</f>
        <v>0</v>
      </c>
      <c r="O6" s="9"/>
      <c r="P6" s="9"/>
    </row>
    <row r="7" spans="1:16" ht="34.15" customHeight="1" x14ac:dyDescent="0.25">
      <c r="A7" s="466"/>
      <c r="B7" s="23" t="s">
        <v>21</v>
      </c>
      <c r="C7" s="11" t="s">
        <v>20</v>
      </c>
      <c r="D7" s="9"/>
      <c r="E7" s="9"/>
      <c r="F7" s="9">
        <f t="shared" ref="F7:F55" si="0">G7+H7</f>
        <v>0</v>
      </c>
      <c r="G7" s="9"/>
      <c r="H7" s="9"/>
      <c r="I7" s="9"/>
      <c r="K7" s="9">
        <f>L7+M7</f>
        <v>0</v>
      </c>
      <c r="L7" s="9"/>
      <c r="M7" s="9"/>
      <c r="N7" s="9">
        <f>O7+P7</f>
        <v>0</v>
      </c>
      <c r="O7" s="9"/>
      <c r="P7" s="9"/>
    </row>
    <row r="8" spans="1:16" ht="34.15" customHeight="1" x14ac:dyDescent="0.25">
      <c r="A8" s="466"/>
      <c r="B8" s="43" t="s">
        <v>22</v>
      </c>
      <c r="C8" s="11" t="s">
        <v>20</v>
      </c>
      <c r="D8" s="9"/>
      <c r="E8" s="9"/>
      <c r="F8" s="9"/>
      <c r="G8" s="9"/>
      <c r="H8" s="9"/>
      <c r="I8" s="9"/>
      <c r="K8" s="9"/>
      <c r="L8" s="9"/>
      <c r="M8" s="9"/>
      <c r="N8" s="9"/>
      <c r="O8" s="9"/>
      <c r="P8" s="9"/>
    </row>
    <row r="9" spans="1:16" ht="26.45" customHeight="1" x14ac:dyDescent="0.25">
      <c r="A9" s="467"/>
      <c r="B9" s="23" t="s">
        <v>23</v>
      </c>
      <c r="C9" s="11" t="s">
        <v>24</v>
      </c>
      <c r="D9" s="9"/>
      <c r="E9" s="9"/>
      <c r="F9" s="9">
        <f t="shared" si="0"/>
        <v>0</v>
      </c>
      <c r="G9" s="9"/>
      <c r="H9" s="9"/>
      <c r="I9" s="9"/>
      <c r="K9" s="9">
        <f>L9+M9</f>
        <v>0</v>
      </c>
      <c r="L9" s="9"/>
      <c r="M9" s="9"/>
      <c r="N9" s="9">
        <f>O9+P9</f>
        <v>0</v>
      </c>
      <c r="O9" s="9"/>
      <c r="P9" s="9"/>
    </row>
    <row r="10" spans="1:16" ht="32.450000000000003" customHeight="1" x14ac:dyDescent="0.25">
      <c r="A10" s="23" t="s">
        <v>25</v>
      </c>
      <c r="B10" s="23" t="s">
        <v>26</v>
      </c>
      <c r="C10" s="11" t="s">
        <v>20</v>
      </c>
      <c r="D10" s="9"/>
      <c r="E10" s="9"/>
      <c r="F10" s="9">
        <f t="shared" si="0"/>
        <v>0</v>
      </c>
      <c r="G10" s="9"/>
      <c r="H10" s="9"/>
      <c r="I10" s="9"/>
      <c r="K10" s="9"/>
      <c r="L10" s="9"/>
      <c r="M10" s="9"/>
      <c r="N10" s="9"/>
      <c r="O10" s="9"/>
      <c r="P10" s="9"/>
    </row>
    <row r="11" spans="1:16" x14ac:dyDescent="0.25">
      <c r="A11" s="23" t="s">
        <v>27</v>
      </c>
      <c r="B11" s="23" t="s">
        <v>28</v>
      </c>
      <c r="C11" s="11" t="s">
        <v>27</v>
      </c>
      <c r="D11" s="9">
        <v>749</v>
      </c>
      <c r="E11" s="9"/>
      <c r="F11" s="9">
        <f t="shared" si="0"/>
        <v>0</v>
      </c>
      <c r="G11" s="9"/>
      <c r="H11" s="9"/>
      <c r="I11" s="9">
        <v>158</v>
      </c>
      <c r="K11" s="9"/>
      <c r="L11" s="9"/>
      <c r="M11" s="9"/>
      <c r="N11" s="9"/>
      <c r="O11" s="9"/>
      <c r="P11" s="9"/>
    </row>
    <row r="12" spans="1:16" x14ac:dyDescent="0.25">
      <c r="A12" s="23" t="s">
        <v>29</v>
      </c>
      <c r="B12" s="23" t="s">
        <v>30</v>
      </c>
      <c r="C12" s="11" t="s">
        <v>29</v>
      </c>
      <c r="D12" s="9"/>
      <c r="E12" s="9"/>
      <c r="F12" s="9">
        <f t="shared" si="0"/>
        <v>0</v>
      </c>
      <c r="G12" s="9"/>
      <c r="H12" s="9"/>
      <c r="I12" s="9"/>
      <c r="K12" s="9"/>
      <c r="L12" s="9"/>
      <c r="M12" s="9"/>
      <c r="N12" s="9"/>
      <c r="O12" s="9"/>
      <c r="P12" s="9"/>
    </row>
    <row r="13" spans="1:16" x14ac:dyDescent="0.25">
      <c r="A13" s="23" t="s">
        <v>31</v>
      </c>
      <c r="B13" s="23" t="s">
        <v>32</v>
      </c>
      <c r="C13" s="11" t="s">
        <v>20</v>
      </c>
      <c r="D13" s="9"/>
      <c r="E13" s="9"/>
      <c r="F13" s="9">
        <f t="shared" si="0"/>
        <v>0</v>
      </c>
      <c r="G13" s="9"/>
      <c r="H13" s="9"/>
      <c r="I13" s="9"/>
      <c r="K13" s="9"/>
      <c r="L13" s="9"/>
      <c r="M13" s="9"/>
      <c r="N13" s="9"/>
      <c r="O13" s="9"/>
      <c r="P13" s="9"/>
    </row>
    <row r="14" spans="1:16" x14ac:dyDescent="0.25">
      <c r="A14" s="44" t="s">
        <v>33</v>
      </c>
      <c r="B14" s="44" t="s">
        <v>34</v>
      </c>
      <c r="C14" s="14" t="s">
        <v>20</v>
      </c>
      <c r="D14" s="9"/>
      <c r="E14" s="9"/>
      <c r="F14" s="9">
        <f t="shared" si="0"/>
        <v>0</v>
      </c>
      <c r="G14" s="9"/>
      <c r="H14" s="9"/>
      <c r="I14" s="9"/>
      <c r="K14" s="9"/>
      <c r="L14" s="9"/>
      <c r="M14" s="9"/>
      <c r="N14" s="9"/>
      <c r="O14" s="9"/>
      <c r="P14" s="9"/>
    </row>
    <row r="15" spans="1:16" ht="31.5" x14ac:dyDescent="0.25">
      <c r="A15" s="23" t="s">
        <v>35</v>
      </c>
      <c r="B15" s="23" t="s">
        <v>36</v>
      </c>
      <c r="C15" s="11" t="s">
        <v>37</v>
      </c>
      <c r="D15" s="9"/>
      <c r="E15" s="9"/>
      <c r="F15" s="9">
        <f t="shared" si="0"/>
        <v>0</v>
      </c>
      <c r="G15" s="9"/>
      <c r="H15" s="9"/>
      <c r="I15" s="9"/>
      <c r="K15" s="9"/>
      <c r="L15" s="9"/>
      <c r="M15" s="9"/>
      <c r="N15" s="9"/>
      <c r="O15" s="9"/>
      <c r="P15" s="9"/>
    </row>
    <row r="16" spans="1:16" x14ac:dyDescent="0.25">
      <c r="A16" s="23" t="s">
        <v>38</v>
      </c>
      <c r="B16" s="23" t="s">
        <v>39</v>
      </c>
      <c r="C16" s="11" t="s">
        <v>40</v>
      </c>
      <c r="D16" s="9"/>
      <c r="E16" s="9"/>
      <c r="F16" s="9">
        <f t="shared" si="0"/>
        <v>0</v>
      </c>
      <c r="G16" s="9"/>
      <c r="H16" s="9"/>
      <c r="I16" s="9"/>
      <c r="K16" s="9"/>
      <c r="L16" s="9"/>
      <c r="M16" s="9"/>
      <c r="N16" s="9"/>
      <c r="O16" s="9"/>
      <c r="P16" s="9"/>
    </row>
    <row r="17" spans="1:16" ht="24.6" customHeight="1" x14ac:dyDescent="0.25">
      <c r="A17" s="23" t="s">
        <v>41</v>
      </c>
      <c r="B17" s="23" t="s">
        <v>42</v>
      </c>
      <c r="C17" s="11"/>
      <c r="D17" s="9"/>
      <c r="E17" s="9"/>
      <c r="F17" s="9">
        <f t="shared" si="0"/>
        <v>0</v>
      </c>
      <c r="G17" s="9"/>
      <c r="H17" s="9"/>
      <c r="I17" s="9"/>
      <c r="K17" s="9"/>
      <c r="L17" s="9"/>
      <c r="M17" s="9"/>
      <c r="N17" s="9"/>
      <c r="O17" s="9"/>
      <c r="P17" s="9"/>
    </row>
    <row r="18" spans="1:16" ht="35.450000000000003" customHeight="1" x14ac:dyDescent="0.25">
      <c r="A18" s="345" t="s">
        <v>43</v>
      </c>
      <c r="B18" s="345" t="s">
        <v>44</v>
      </c>
      <c r="C18" s="11" t="s">
        <v>45</v>
      </c>
      <c r="D18" s="45"/>
      <c r="E18" s="45"/>
      <c r="F18" s="45">
        <f t="shared" si="0"/>
        <v>0</v>
      </c>
      <c r="G18" s="45"/>
      <c r="H18" s="45"/>
      <c r="I18" s="45"/>
      <c r="K18" s="9"/>
      <c r="L18" s="9"/>
      <c r="M18" s="9"/>
      <c r="N18" s="9"/>
      <c r="O18" s="9"/>
      <c r="P18" s="9"/>
    </row>
    <row r="19" spans="1:16" ht="31.5" x14ac:dyDescent="0.25">
      <c r="A19" s="346"/>
      <c r="B19" s="346"/>
      <c r="C19" s="11" t="s">
        <v>46</v>
      </c>
      <c r="D19" s="45"/>
      <c r="E19" s="45"/>
      <c r="F19" s="45">
        <f t="shared" si="0"/>
        <v>0</v>
      </c>
      <c r="G19" s="45"/>
      <c r="H19" s="45"/>
      <c r="I19" s="45"/>
      <c r="K19" s="9"/>
      <c r="L19" s="9"/>
      <c r="M19" s="9"/>
      <c r="N19" s="9"/>
      <c r="O19" s="9"/>
      <c r="P19" s="9"/>
    </row>
    <row r="20" spans="1:16" x14ac:dyDescent="0.25">
      <c r="A20" s="23" t="s">
        <v>47</v>
      </c>
      <c r="B20" s="23" t="s">
        <v>48</v>
      </c>
      <c r="C20" s="11" t="s">
        <v>49</v>
      </c>
      <c r="D20" s="9"/>
      <c r="E20" s="9"/>
      <c r="F20" s="9">
        <f t="shared" si="0"/>
        <v>0</v>
      </c>
      <c r="G20" s="9"/>
      <c r="H20" s="9"/>
      <c r="I20" s="9"/>
      <c r="K20" s="9"/>
      <c r="L20" s="9"/>
      <c r="M20" s="9"/>
      <c r="N20" s="9"/>
      <c r="O20" s="9"/>
      <c r="P20" s="9"/>
    </row>
    <row r="21" spans="1:16" ht="16.149999999999999" customHeight="1" x14ac:dyDescent="0.25">
      <c r="A21" s="44" t="s">
        <v>50</v>
      </c>
      <c r="B21" s="44" t="s">
        <v>51</v>
      </c>
      <c r="C21" s="14" t="s">
        <v>20</v>
      </c>
      <c r="D21" s="46">
        <v>420</v>
      </c>
      <c r="E21" s="9"/>
      <c r="F21" s="9">
        <f t="shared" si="0"/>
        <v>0</v>
      </c>
      <c r="G21" s="9"/>
      <c r="H21" s="9"/>
      <c r="I21" s="9"/>
      <c r="K21" s="9"/>
      <c r="L21" s="9"/>
      <c r="M21" s="9"/>
      <c r="N21" s="9"/>
      <c r="O21" s="9"/>
      <c r="P21" s="9"/>
    </row>
    <row r="22" spans="1:16" ht="16.149999999999999" customHeight="1" x14ac:dyDescent="0.25">
      <c r="A22" s="468" t="s">
        <v>52</v>
      </c>
      <c r="B22" s="23" t="s">
        <v>53</v>
      </c>
      <c r="C22" s="11" t="s">
        <v>20</v>
      </c>
      <c r="D22" s="9"/>
      <c r="E22" s="9"/>
      <c r="F22" s="9">
        <f t="shared" si="0"/>
        <v>0</v>
      </c>
      <c r="G22" s="9"/>
      <c r="H22" s="9"/>
      <c r="I22" s="9"/>
      <c r="K22" s="9"/>
      <c r="L22" s="9"/>
      <c r="M22" s="9"/>
      <c r="N22" s="9"/>
      <c r="O22" s="9"/>
      <c r="P22" s="9"/>
    </row>
    <row r="23" spans="1:16" ht="43.9" customHeight="1" x14ac:dyDescent="0.25">
      <c r="A23" s="469"/>
      <c r="B23" s="47" t="s">
        <v>54</v>
      </c>
      <c r="C23" s="16" t="s">
        <v>37</v>
      </c>
      <c r="D23" s="9"/>
      <c r="E23" s="9"/>
      <c r="F23" s="9">
        <f t="shared" si="0"/>
        <v>0</v>
      </c>
      <c r="G23" s="9"/>
      <c r="H23" s="9"/>
      <c r="I23" s="9"/>
      <c r="K23" s="9"/>
      <c r="L23" s="9"/>
      <c r="M23" s="9"/>
      <c r="N23" s="9"/>
      <c r="O23" s="9"/>
      <c r="P23" s="9"/>
    </row>
    <row r="24" spans="1:16" ht="31.5" x14ac:dyDescent="0.25">
      <c r="A24" s="23" t="s">
        <v>55</v>
      </c>
      <c r="B24" s="23" t="s">
        <v>56</v>
      </c>
      <c r="C24" s="16" t="s">
        <v>45</v>
      </c>
      <c r="D24" s="9"/>
      <c r="E24" s="9"/>
      <c r="F24" s="9">
        <f t="shared" si="0"/>
        <v>0</v>
      </c>
      <c r="G24" s="9"/>
      <c r="H24" s="9"/>
      <c r="I24" s="9"/>
      <c r="K24" s="9"/>
      <c r="L24" s="9"/>
      <c r="M24" s="9"/>
      <c r="N24" s="9"/>
      <c r="O24" s="9"/>
      <c r="P24" s="9"/>
    </row>
    <row r="25" spans="1:16" x14ac:dyDescent="0.25">
      <c r="A25" s="468" t="s">
        <v>57</v>
      </c>
      <c r="B25" s="23" t="s">
        <v>58</v>
      </c>
      <c r="C25" s="11" t="s">
        <v>20</v>
      </c>
      <c r="D25" s="9">
        <f>D26+D27+D28</f>
        <v>0</v>
      </c>
      <c r="E25" s="9">
        <f>E26+E27+E28</f>
        <v>0</v>
      </c>
      <c r="F25" s="9">
        <f t="shared" si="0"/>
        <v>0</v>
      </c>
      <c r="G25" s="9">
        <f>G26+G27+G28</f>
        <v>0</v>
      </c>
      <c r="H25" s="9">
        <f>H26+H27+H28</f>
        <v>0</v>
      </c>
      <c r="I25" s="9">
        <f>I26+I27+I28</f>
        <v>0</v>
      </c>
      <c r="K25" s="9"/>
      <c r="L25" s="9"/>
      <c r="M25" s="9"/>
      <c r="N25" s="9"/>
      <c r="O25" s="9"/>
      <c r="P25" s="9"/>
    </row>
    <row r="26" spans="1:16" x14ac:dyDescent="0.25">
      <c r="A26" s="470"/>
      <c r="B26" s="43" t="s">
        <v>59</v>
      </c>
      <c r="C26" s="11" t="s">
        <v>20</v>
      </c>
      <c r="D26" s="9">
        <f>F26</f>
        <v>0</v>
      </c>
      <c r="E26" s="9"/>
      <c r="F26" s="9">
        <f t="shared" si="0"/>
        <v>0</v>
      </c>
      <c r="G26" s="9"/>
      <c r="H26" s="9"/>
      <c r="I26" s="9"/>
      <c r="K26" s="9"/>
      <c r="L26" s="9"/>
      <c r="M26" s="9"/>
      <c r="N26" s="9"/>
      <c r="O26" s="9"/>
      <c r="P26" s="9"/>
    </row>
    <row r="27" spans="1:16" ht="83.45" customHeight="1" x14ac:dyDescent="0.25">
      <c r="A27" s="470"/>
      <c r="B27" s="43" t="s">
        <v>60</v>
      </c>
      <c r="C27" s="11" t="s">
        <v>20</v>
      </c>
      <c r="D27" s="9">
        <f>F27</f>
        <v>0</v>
      </c>
      <c r="E27" s="9"/>
      <c r="F27" s="9">
        <f t="shared" si="0"/>
        <v>0</v>
      </c>
      <c r="G27" s="9"/>
      <c r="H27" s="9"/>
      <c r="I27" s="9"/>
      <c r="K27" s="9"/>
      <c r="L27" s="9"/>
      <c r="M27" s="9"/>
      <c r="N27" s="9"/>
      <c r="O27" s="9"/>
      <c r="P27" s="9"/>
    </row>
    <row r="28" spans="1:16" ht="78.75" x14ac:dyDescent="0.25">
      <c r="A28" s="469"/>
      <c r="B28" s="43" t="s">
        <v>61</v>
      </c>
      <c r="C28" s="11" t="s">
        <v>20</v>
      </c>
      <c r="D28" s="9">
        <f>F28</f>
        <v>0</v>
      </c>
      <c r="E28" s="9"/>
      <c r="F28" s="9">
        <f t="shared" si="0"/>
        <v>0</v>
      </c>
      <c r="G28" s="9"/>
      <c r="H28" s="9"/>
      <c r="I28" s="9"/>
      <c r="K28" s="9"/>
      <c r="L28" s="9"/>
      <c r="M28" s="9"/>
      <c r="N28" s="9"/>
      <c r="O28" s="9"/>
      <c r="P28" s="9"/>
    </row>
    <row r="29" spans="1:16" ht="31.5" x14ac:dyDescent="0.25">
      <c r="A29" s="471" t="s">
        <v>62</v>
      </c>
      <c r="B29" s="23" t="s">
        <v>63</v>
      </c>
      <c r="C29" s="11" t="s">
        <v>37</v>
      </c>
      <c r="D29" s="9"/>
      <c r="E29" s="9"/>
      <c r="F29" s="9">
        <f t="shared" si="0"/>
        <v>0</v>
      </c>
      <c r="G29" s="9"/>
      <c r="H29" s="9"/>
      <c r="I29" s="9"/>
      <c r="K29" s="9"/>
      <c r="L29" s="9"/>
      <c r="M29" s="9"/>
      <c r="N29" s="9"/>
      <c r="O29" s="9"/>
      <c r="P29" s="9"/>
    </row>
    <row r="30" spans="1:16" ht="47.25" x14ac:dyDescent="0.25">
      <c r="A30" s="471"/>
      <c r="B30" s="23" t="s">
        <v>64</v>
      </c>
      <c r="C30" s="11" t="s">
        <v>37</v>
      </c>
      <c r="D30" s="9"/>
      <c r="E30" s="9"/>
      <c r="F30" s="9">
        <f t="shared" si="0"/>
        <v>0</v>
      </c>
      <c r="G30" s="9"/>
      <c r="H30" s="9"/>
      <c r="I30" s="9"/>
      <c r="K30" s="9"/>
      <c r="L30" s="9"/>
      <c r="M30" s="9"/>
      <c r="N30" s="9"/>
      <c r="O30" s="9"/>
      <c r="P30" s="9"/>
    </row>
    <row r="31" spans="1:16" x14ac:dyDescent="0.25">
      <c r="A31" s="471"/>
      <c r="B31" s="48" t="s">
        <v>65</v>
      </c>
      <c r="C31" s="11" t="s">
        <v>20</v>
      </c>
      <c r="D31" s="9"/>
      <c r="E31" s="9"/>
      <c r="F31" s="9">
        <f t="shared" si="0"/>
        <v>0</v>
      </c>
      <c r="G31" s="9"/>
      <c r="H31" s="9"/>
      <c r="I31" s="9"/>
      <c r="K31" s="9"/>
      <c r="L31" s="9"/>
      <c r="M31" s="9"/>
      <c r="N31" s="9"/>
      <c r="O31" s="9"/>
      <c r="P31" s="9"/>
    </row>
    <row r="32" spans="1:16" x14ac:dyDescent="0.25">
      <c r="A32" s="345" t="s">
        <v>66</v>
      </c>
      <c r="B32" s="345" t="s">
        <v>67</v>
      </c>
      <c r="C32" s="11" t="s">
        <v>66</v>
      </c>
      <c r="D32" s="45"/>
      <c r="E32" s="45"/>
      <c r="F32" s="45">
        <f t="shared" si="0"/>
        <v>0</v>
      </c>
      <c r="G32" s="45"/>
      <c r="H32" s="45"/>
      <c r="I32" s="45"/>
      <c r="K32" s="9"/>
      <c r="L32" s="9"/>
      <c r="M32" s="9"/>
      <c r="N32" s="9"/>
      <c r="O32" s="9"/>
      <c r="P32" s="9"/>
    </row>
    <row r="33" spans="1:16" ht="31.5" x14ac:dyDescent="0.25">
      <c r="A33" s="373"/>
      <c r="B33" s="373"/>
      <c r="C33" s="11" t="s">
        <v>37</v>
      </c>
      <c r="D33" s="45"/>
      <c r="E33" s="45"/>
      <c r="F33" s="45">
        <f t="shared" si="0"/>
        <v>0</v>
      </c>
      <c r="G33" s="45"/>
      <c r="H33" s="45"/>
      <c r="I33" s="45"/>
      <c r="K33" s="9"/>
      <c r="L33" s="9"/>
      <c r="M33" s="9"/>
      <c r="N33" s="9"/>
      <c r="O33" s="9"/>
      <c r="P33" s="9"/>
    </row>
    <row r="34" spans="1:16" x14ac:dyDescent="0.25">
      <c r="A34" s="346"/>
      <c r="B34" s="346"/>
      <c r="C34" s="11" t="s">
        <v>68</v>
      </c>
      <c r="D34" s="45"/>
      <c r="E34" s="45"/>
      <c r="F34" s="45">
        <f>G34+H34</f>
        <v>0</v>
      </c>
      <c r="G34" s="45"/>
      <c r="H34" s="45"/>
      <c r="I34" s="45"/>
      <c r="K34" s="9"/>
      <c r="L34" s="9"/>
      <c r="M34" s="9"/>
      <c r="N34" s="9"/>
      <c r="O34" s="9"/>
      <c r="P34" s="9"/>
    </row>
    <row r="35" spans="1:16" ht="31.5" x14ac:dyDescent="0.25">
      <c r="A35" s="49" t="s">
        <v>69</v>
      </c>
      <c r="B35" s="50" t="s">
        <v>70</v>
      </c>
      <c r="C35" s="21" t="s">
        <v>69</v>
      </c>
      <c r="D35" s="9"/>
      <c r="E35" s="9"/>
      <c r="F35" s="9">
        <f t="shared" si="0"/>
        <v>0</v>
      </c>
      <c r="G35" s="9"/>
      <c r="H35" s="9"/>
      <c r="I35" s="9"/>
      <c r="K35" s="9"/>
      <c r="L35" s="9"/>
      <c r="M35" s="9"/>
      <c r="N35" s="9"/>
      <c r="O35" s="9"/>
      <c r="P35" s="9"/>
    </row>
    <row r="36" spans="1:16" ht="16.149999999999999" customHeight="1" x14ac:dyDescent="0.25">
      <c r="A36" s="23" t="s">
        <v>71</v>
      </c>
      <c r="B36" s="23" t="s">
        <v>72</v>
      </c>
      <c r="C36" s="11" t="s">
        <v>20</v>
      </c>
      <c r="D36" s="9"/>
      <c r="E36" s="9"/>
      <c r="F36" s="9">
        <f t="shared" si="0"/>
        <v>0</v>
      </c>
      <c r="G36" s="9"/>
      <c r="H36" s="9"/>
      <c r="I36" s="9"/>
      <c r="K36" s="9"/>
      <c r="L36" s="9"/>
      <c r="M36" s="9"/>
      <c r="N36" s="9"/>
      <c r="O36" s="9"/>
      <c r="P36" s="9"/>
    </row>
    <row r="37" spans="1:16" x14ac:dyDescent="0.25">
      <c r="A37" s="44" t="s">
        <v>40</v>
      </c>
      <c r="B37" s="44" t="s">
        <v>73</v>
      </c>
      <c r="C37" s="14" t="s">
        <v>40</v>
      </c>
      <c r="D37" s="9"/>
      <c r="E37" s="9"/>
      <c r="F37" s="9">
        <f t="shared" si="0"/>
        <v>0</v>
      </c>
      <c r="G37" s="9"/>
      <c r="H37" s="9"/>
      <c r="I37" s="9"/>
      <c r="K37" s="9"/>
      <c r="L37" s="9"/>
      <c r="M37" s="9"/>
      <c r="N37" s="9"/>
      <c r="O37" s="9"/>
      <c r="P37" s="9"/>
    </row>
    <row r="38" spans="1:16" x14ac:dyDescent="0.25">
      <c r="A38" s="44" t="s">
        <v>74</v>
      </c>
      <c r="B38" s="44" t="s">
        <v>75</v>
      </c>
      <c r="C38" s="14" t="s">
        <v>74</v>
      </c>
      <c r="D38" s="51">
        <v>1382</v>
      </c>
      <c r="E38" s="9"/>
      <c r="F38" s="9">
        <f t="shared" si="0"/>
        <v>0</v>
      </c>
      <c r="G38" s="9"/>
      <c r="H38" s="9"/>
      <c r="I38" s="9">
        <v>2</v>
      </c>
      <c r="K38" s="9"/>
      <c r="L38" s="9"/>
      <c r="M38" s="9"/>
      <c r="N38" s="9"/>
      <c r="O38" s="9"/>
      <c r="P38" s="9"/>
    </row>
    <row r="39" spans="1:16" x14ac:dyDescent="0.25">
      <c r="A39" s="23" t="s">
        <v>76</v>
      </c>
      <c r="B39" s="23" t="s">
        <v>77</v>
      </c>
      <c r="C39" s="11" t="s">
        <v>76</v>
      </c>
      <c r="D39" s="52">
        <v>1515</v>
      </c>
      <c r="E39" s="9"/>
      <c r="F39" s="9">
        <f t="shared" si="0"/>
        <v>0</v>
      </c>
      <c r="G39" s="9"/>
      <c r="H39" s="9"/>
      <c r="I39" s="9">
        <v>74</v>
      </c>
      <c r="K39" s="9"/>
      <c r="L39" s="9"/>
      <c r="M39" s="9"/>
      <c r="N39" s="9"/>
      <c r="O39" s="9"/>
      <c r="P39" s="9"/>
    </row>
    <row r="40" spans="1:16" x14ac:dyDescent="0.25">
      <c r="A40" s="23" t="s">
        <v>49</v>
      </c>
      <c r="B40" s="23" t="s">
        <v>78</v>
      </c>
      <c r="C40" s="11" t="s">
        <v>49</v>
      </c>
      <c r="D40" s="9"/>
      <c r="E40" s="9"/>
      <c r="F40" s="9">
        <f t="shared" si="0"/>
        <v>0</v>
      </c>
      <c r="G40" s="9"/>
      <c r="H40" s="9"/>
      <c r="I40" s="9"/>
      <c r="K40" s="9"/>
      <c r="L40" s="9"/>
      <c r="M40" s="53"/>
      <c r="N40" s="9"/>
      <c r="O40" s="9"/>
      <c r="P40" s="53"/>
    </row>
    <row r="41" spans="1:16" x14ac:dyDescent="0.25">
      <c r="A41" s="23" t="s">
        <v>79</v>
      </c>
      <c r="B41" s="23" t="s">
        <v>80</v>
      </c>
      <c r="C41" s="11" t="s">
        <v>20</v>
      </c>
      <c r="D41" s="9">
        <v>358</v>
      </c>
      <c r="E41" s="9"/>
      <c r="F41" s="9">
        <f t="shared" si="0"/>
        <v>0</v>
      </c>
      <c r="G41" s="9"/>
      <c r="H41" s="9"/>
      <c r="I41" s="9"/>
      <c r="K41" s="9"/>
      <c r="L41" s="9"/>
      <c r="M41" s="9"/>
      <c r="N41" s="9"/>
      <c r="O41" s="9"/>
      <c r="P41" s="9"/>
    </row>
    <row r="42" spans="1:16" x14ac:dyDescent="0.25">
      <c r="A42" s="23" t="s">
        <v>81</v>
      </c>
      <c r="B42" s="23" t="s">
        <v>82</v>
      </c>
      <c r="C42" s="11" t="s">
        <v>20</v>
      </c>
      <c r="D42" s="9"/>
      <c r="E42" s="9"/>
      <c r="F42" s="9">
        <f t="shared" si="0"/>
        <v>0</v>
      </c>
      <c r="G42" s="9"/>
      <c r="H42" s="9"/>
      <c r="I42" s="9"/>
      <c r="K42" s="9"/>
      <c r="L42" s="9"/>
      <c r="M42" s="9"/>
      <c r="N42" s="9"/>
      <c r="O42" s="9"/>
      <c r="P42" s="9"/>
    </row>
    <row r="43" spans="1:16" x14ac:dyDescent="0.25">
      <c r="A43" s="23" t="s">
        <v>83</v>
      </c>
      <c r="B43" s="23" t="s">
        <v>84</v>
      </c>
      <c r="C43" s="11" t="s">
        <v>83</v>
      </c>
      <c r="D43" s="9"/>
      <c r="E43" s="9"/>
      <c r="F43" s="9">
        <f t="shared" si="0"/>
        <v>0</v>
      </c>
      <c r="G43" s="9"/>
      <c r="H43" s="9"/>
      <c r="I43" s="9"/>
      <c r="K43" s="9"/>
      <c r="L43" s="9"/>
      <c r="M43" s="9"/>
      <c r="N43" s="9"/>
      <c r="O43" s="9"/>
      <c r="P43" s="9"/>
    </row>
    <row r="44" spans="1:16" ht="31.5" x14ac:dyDescent="0.25">
      <c r="A44" s="375" t="s">
        <v>37</v>
      </c>
      <c r="B44" s="23" t="s">
        <v>85</v>
      </c>
      <c r="C44" s="11" t="s">
        <v>37</v>
      </c>
      <c r="D44" s="9"/>
      <c r="E44" s="9"/>
      <c r="F44" s="9">
        <f t="shared" si="0"/>
        <v>0</v>
      </c>
      <c r="G44" s="9"/>
      <c r="H44" s="9"/>
      <c r="I44" s="9"/>
      <c r="K44" s="9"/>
      <c r="L44" s="9"/>
      <c r="M44" s="9"/>
      <c r="N44" s="9"/>
      <c r="O44" s="9"/>
      <c r="P44" s="9"/>
    </row>
    <row r="45" spans="1:16" ht="31.5" x14ac:dyDescent="0.25">
      <c r="A45" s="375"/>
      <c r="B45" s="23" t="s">
        <v>86</v>
      </c>
      <c r="C45" s="11" t="s">
        <v>37</v>
      </c>
      <c r="D45" s="9"/>
      <c r="E45" s="9"/>
      <c r="F45" s="9">
        <f t="shared" si="0"/>
        <v>0</v>
      </c>
      <c r="G45" s="9"/>
      <c r="H45" s="9"/>
      <c r="I45" s="9"/>
      <c r="K45" s="9"/>
      <c r="L45" s="9"/>
      <c r="M45" s="9"/>
      <c r="N45" s="9"/>
      <c r="O45" s="9"/>
      <c r="P45" s="9"/>
    </row>
    <row r="46" spans="1:16" x14ac:dyDescent="0.25">
      <c r="A46" s="23" t="s">
        <v>87</v>
      </c>
      <c r="B46" s="23" t="s">
        <v>88</v>
      </c>
      <c r="C46" s="11" t="s">
        <v>20</v>
      </c>
      <c r="D46" s="46">
        <v>775</v>
      </c>
      <c r="E46" s="9"/>
      <c r="F46" s="9">
        <f t="shared" si="0"/>
        <v>0</v>
      </c>
      <c r="G46" s="54"/>
      <c r="H46" s="9"/>
      <c r="I46" s="9"/>
      <c r="K46" s="9"/>
      <c r="L46" s="55"/>
      <c r="M46" s="9"/>
      <c r="N46" s="9"/>
      <c r="O46" s="55"/>
      <c r="P46" s="9"/>
    </row>
    <row r="47" spans="1:16" x14ac:dyDescent="0.25">
      <c r="A47" s="23" t="s">
        <v>89</v>
      </c>
      <c r="B47" s="23" t="s">
        <v>90</v>
      </c>
      <c r="C47" s="11" t="s">
        <v>89</v>
      </c>
      <c r="D47" s="9"/>
      <c r="E47" s="9"/>
      <c r="F47" s="9">
        <f t="shared" si="0"/>
        <v>0</v>
      </c>
      <c r="G47" s="9"/>
      <c r="H47" s="9"/>
      <c r="I47" s="9"/>
      <c r="K47" s="9"/>
      <c r="L47" s="9"/>
      <c r="M47" s="9"/>
      <c r="N47" s="9"/>
      <c r="O47" s="9"/>
      <c r="P47" s="9"/>
    </row>
    <row r="48" spans="1:16" x14ac:dyDescent="0.25">
      <c r="A48" s="375" t="s">
        <v>91</v>
      </c>
      <c r="B48" s="376" t="s">
        <v>92</v>
      </c>
      <c r="C48" s="11" t="s">
        <v>68</v>
      </c>
      <c r="D48" s="9"/>
      <c r="E48" s="9"/>
      <c r="F48" s="9">
        <f t="shared" si="0"/>
        <v>0</v>
      </c>
      <c r="G48" s="9"/>
      <c r="H48" s="9"/>
      <c r="I48" s="9"/>
      <c r="K48" s="9"/>
      <c r="L48" s="9"/>
      <c r="M48" s="9"/>
      <c r="N48" s="9"/>
      <c r="O48" s="9"/>
      <c r="P48" s="9"/>
    </row>
    <row r="49" spans="1:16" ht="15" customHeight="1" x14ac:dyDescent="0.25">
      <c r="A49" s="375"/>
      <c r="B49" s="377"/>
      <c r="C49" s="11" t="s">
        <v>66</v>
      </c>
      <c r="D49" s="9"/>
      <c r="E49" s="9"/>
      <c r="F49" s="9">
        <f t="shared" si="0"/>
        <v>0</v>
      </c>
      <c r="G49" s="9"/>
      <c r="H49" s="9"/>
      <c r="I49" s="9"/>
      <c r="K49" s="9"/>
      <c r="L49" s="9"/>
      <c r="M49" s="9"/>
      <c r="N49" s="9"/>
      <c r="O49" s="9"/>
      <c r="P49" s="9"/>
    </row>
    <row r="50" spans="1:16" ht="18" customHeight="1" x14ac:dyDescent="0.25">
      <c r="A50" s="375"/>
      <c r="B50" s="23" t="s">
        <v>93</v>
      </c>
      <c r="C50" s="11" t="s">
        <v>68</v>
      </c>
      <c r="D50" s="9"/>
      <c r="E50" s="9"/>
      <c r="F50" s="9">
        <f t="shared" si="0"/>
        <v>0</v>
      </c>
      <c r="G50" s="9"/>
      <c r="H50" s="9"/>
      <c r="I50" s="9"/>
      <c r="K50" s="9"/>
      <c r="L50" s="9"/>
      <c r="M50" s="9"/>
      <c r="N50" s="9"/>
      <c r="O50" s="9"/>
      <c r="P50" s="9"/>
    </row>
    <row r="51" spans="1:16" x14ac:dyDescent="0.25">
      <c r="A51" s="23" t="s">
        <v>94</v>
      </c>
      <c r="B51" s="23" t="s">
        <v>95</v>
      </c>
      <c r="C51" s="24" t="s">
        <v>94</v>
      </c>
      <c r="D51" s="9"/>
      <c r="E51" s="9"/>
      <c r="F51" s="9">
        <f t="shared" si="0"/>
        <v>0</v>
      </c>
      <c r="G51" s="9"/>
      <c r="H51" s="9"/>
      <c r="I51" s="9"/>
      <c r="K51" s="9"/>
      <c r="L51" s="9"/>
      <c r="M51" s="9"/>
      <c r="N51" s="9"/>
      <c r="O51" s="9"/>
      <c r="P51" s="9"/>
    </row>
    <row r="52" spans="1:16" ht="31.5" x14ac:dyDescent="0.25">
      <c r="A52" s="56" t="s">
        <v>96</v>
      </c>
      <c r="B52" s="44" t="s">
        <v>97</v>
      </c>
      <c r="C52" s="16" t="s">
        <v>45</v>
      </c>
      <c r="D52" s="9">
        <v>2160</v>
      </c>
      <c r="E52" s="9"/>
      <c r="F52" s="9">
        <f t="shared" si="0"/>
        <v>0</v>
      </c>
      <c r="G52" s="9"/>
      <c r="H52" s="9"/>
      <c r="I52" s="9">
        <v>2</v>
      </c>
      <c r="K52" s="9"/>
      <c r="L52" s="9"/>
      <c r="M52" s="9"/>
      <c r="N52" s="9"/>
      <c r="O52" s="9"/>
      <c r="P52" s="9"/>
    </row>
    <row r="53" spans="1:16" ht="19.899999999999999" customHeight="1" x14ac:dyDescent="0.25">
      <c r="A53" s="23" t="s">
        <v>98</v>
      </c>
      <c r="B53" s="23" t="s">
        <v>99</v>
      </c>
      <c r="C53" s="11" t="s">
        <v>100</v>
      </c>
      <c r="D53" s="9"/>
      <c r="E53" s="9"/>
      <c r="F53" s="9">
        <f t="shared" si="0"/>
        <v>0</v>
      </c>
      <c r="G53" s="9"/>
      <c r="H53" s="9"/>
      <c r="I53" s="9"/>
      <c r="K53" s="9"/>
      <c r="L53" s="9"/>
      <c r="M53" s="9"/>
      <c r="N53" s="9"/>
      <c r="O53" s="9"/>
      <c r="P53" s="9"/>
    </row>
    <row r="54" spans="1:16" ht="19.899999999999999" customHeight="1" x14ac:dyDescent="0.25">
      <c r="A54" s="23" t="s">
        <v>101</v>
      </c>
      <c r="B54" s="23" t="s">
        <v>102</v>
      </c>
      <c r="C54" s="11" t="s">
        <v>101</v>
      </c>
      <c r="D54" s="9"/>
      <c r="E54" s="9"/>
      <c r="F54" s="9">
        <f t="shared" si="0"/>
        <v>0</v>
      </c>
      <c r="G54" s="9"/>
      <c r="H54" s="9"/>
      <c r="I54" s="9"/>
      <c r="K54" s="9"/>
      <c r="L54" s="9"/>
      <c r="M54" s="9"/>
      <c r="N54" s="9"/>
      <c r="O54" s="9"/>
      <c r="P54" s="9"/>
    </row>
    <row r="55" spans="1:16" x14ac:dyDescent="0.25">
      <c r="A55" s="23" t="s">
        <v>103</v>
      </c>
      <c r="B55" s="23" t="s">
        <v>104</v>
      </c>
      <c r="C55" s="25" t="s">
        <v>103</v>
      </c>
      <c r="D55" s="46">
        <v>693</v>
      </c>
      <c r="E55" s="9"/>
      <c r="F55" s="9">
        <f t="shared" si="0"/>
        <v>0</v>
      </c>
      <c r="G55" s="9"/>
      <c r="H55" s="9"/>
      <c r="I55" s="9">
        <v>2</v>
      </c>
      <c r="K55" s="9"/>
      <c r="L55" s="9"/>
      <c r="M55" s="9"/>
      <c r="N55" s="9"/>
      <c r="O55" s="9"/>
      <c r="P55" s="9"/>
    </row>
    <row r="56" spans="1:16" ht="31.5" x14ac:dyDescent="0.25">
      <c r="A56" s="57" t="s">
        <v>109</v>
      </c>
      <c r="B56" s="58"/>
      <c r="C56" s="59"/>
      <c r="D56" s="29">
        <f>D6+D7+SUM(D9:D25)+SUM(D29:D55)</f>
        <v>8052</v>
      </c>
      <c r="E56" s="29">
        <f>SUM(E6:E25)+SUM(E29:E55)</f>
        <v>0</v>
      </c>
      <c r="F56" s="28">
        <f>G56+H56</f>
        <v>0</v>
      </c>
      <c r="G56" s="29">
        <f>SUM(G6:G25)+SUM(G29:G55)</f>
        <v>0</v>
      </c>
      <c r="H56" s="29">
        <f>SUM(H6:H25)+SUM(H29:H55)</f>
        <v>0</v>
      </c>
      <c r="I56" s="29">
        <f>SUM(I6:I25)+SUM(I29:I55)</f>
        <v>238</v>
      </c>
      <c r="K56" s="28">
        <f>L56+M56</f>
        <v>0</v>
      </c>
      <c r="L56" s="29">
        <f>SUM(L6:L25)+SUM(L29:L55)</f>
        <v>0</v>
      </c>
      <c r="M56" s="29">
        <f>SUM(M6:M25)+SUM(M29:M55)</f>
        <v>0</v>
      </c>
      <c r="N56" s="28">
        <f>O56+P56</f>
        <v>0</v>
      </c>
      <c r="O56" s="29">
        <f>SUM(O6:O25)+SUM(O29:O55)</f>
        <v>0</v>
      </c>
      <c r="P56" s="29">
        <f>SUM(P6:P25)+SUM(P29:P55)</f>
        <v>0</v>
      </c>
    </row>
    <row r="57" spans="1:16" ht="32.450000000000003" customHeight="1" x14ac:dyDescent="0.3">
      <c r="A57" s="60"/>
      <c r="B57" s="60"/>
      <c r="C57" s="60"/>
      <c r="D57" s="60"/>
      <c r="E57" s="60"/>
      <c r="F57" s="60"/>
      <c r="G57" s="60"/>
      <c r="H57" s="60"/>
      <c r="I57" s="60"/>
      <c r="J57" s="33"/>
    </row>
    <row r="59" spans="1:16" x14ac:dyDescent="0.25">
      <c r="B59" s="61"/>
      <c r="C59" s="61"/>
    </row>
    <row r="60" spans="1:16" x14ac:dyDescent="0.25">
      <c r="B60" s="61"/>
      <c r="C60" s="61"/>
    </row>
    <row r="61" spans="1:16" x14ac:dyDescent="0.25">
      <c r="B61" s="61"/>
      <c r="C61" s="61"/>
    </row>
    <row r="62" spans="1:16" x14ac:dyDescent="0.25">
      <c r="A62" s="62"/>
      <c r="B62" s="61"/>
      <c r="C62" s="61"/>
    </row>
    <row r="63" spans="1:16" x14ac:dyDescent="0.25">
      <c r="A63" s="62"/>
      <c r="B63" s="63"/>
      <c r="C63" s="63"/>
    </row>
  </sheetData>
  <mergeCells count="22">
    <mergeCell ref="A48:A50"/>
    <mergeCell ref="B48:B49"/>
    <mergeCell ref="K4:M4"/>
    <mergeCell ref="N4:P4"/>
    <mergeCell ref="A6:A9"/>
    <mergeCell ref="A18:A19"/>
    <mergeCell ref="B18:B19"/>
    <mergeCell ref="A22:A23"/>
    <mergeCell ref="A25:A28"/>
    <mergeCell ref="A29:A31"/>
    <mergeCell ref="A32:A34"/>
    <mergeCell ref="B32:B34"/>
    <mergeCell ref="A44:A45"/>
    <mergeCell ref="B1:I1"/>
    <mergeCell ref="A3:A5"/>
    <mergeCell ref="B3:B5"/>
    <mergeCell ref="C3:C5"/>
    <mergeCell ref="D3:D5"/>
    <mergeCell ref="E3:I3"/>
    <mergeCell ref="E4:E5"/>
    <mergeCell ref="F4:H4"/>
    <mergeCell ref="I4:I5"/>
  </mergeCells>
  <pageMargins left="0.7" right="0.7" top="0.75" bottom="0.75" header="0.3" footer="0.3"/>
  <pageSetup paperSize="9" scale="4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P63"/>
  <sheetViews>
    <sheetView view="pageBreakPreview" topLeftCell="A31" zoomScale="60" zoomScaleNormal="60" workbookViewId="0">
      <selection activeCell="C65" sqref="C65"/>
    </sheetView>
  </sheetViews>
  <sheetFormatPr defaultRowHeight="15.75" x14ac:dyDescent="0.25"/>
  <cols>
    <col min="1" max="1" width="30.7109375" style="39" customWidth="1"/>
    <col min="2" max="2" width="35.140625" style="39" customWidth="1"/>
    <col min="3" max="3" width="30.28515625" style="39" customWidth="1"/>
    <col min="4" max="4" width="18.5703125" customWidth="1"/>
    <col min="5" max="5" width="19.42578125" customWidth="1"/>
    <col min="6" max="6" width="10.5703125" customWidth="1"/>
    <col min="7" max="7" width="12.28515625" customWidth="1"/>
    <col min="8" max="8" width="15.28515625" customWidth="1"/>
    <col min="9" max="9" width="18" customWidth="1"/>
    <col min="11" max="16" width="8.85546875" hidden="1" customWidth="1"/>
    <col min="236" max="236" width="34" customWidth="1"/>
    <col min="237" max="237" width="11.28515625" customWidth="1"/>
    <col min="238" max="238" width="11" customWidth="1"/>
    <col min="246" max="247" width="10.7109375" customWidth="1"/>
    <col min="249" max="249" width="11.5703125" customWidth="1"/>
    <col min="250" max="250" width="13.7109375" customWidth="1"/>
    <col min="251" max="254" width="9.28515625" customWidth="1"/>
  </cols>
  <sheetData>
    <row r="1" spans="1:16" ht="44.45" customHeight="1" x14ac:dyDescent="0.3">
      <c r="B1" s="456" t="s">
        <v>0</v>
      </c>
      <c r="C1" s="456"/>
      <c r="D1" s="456"/>
      <c r="E1" s="456"/>
      <c r="F1" s="456"/>
      <c r="G1" s="456"/>
      <c r="H1" s="456"/>
      <c r="I1" s="456"/>
    </row>
    <row r="2" spans="1:16" ht="15.6" customHeight="1" thickBot="1" x14ac:dyDescent="0.3">
      <c r="A2" s="40" t="s">
        <v>111</v>
      </c>
    </row>
    <row r="3" spans="1:16" ht="15.6" customHeight="1" x14ac:dyDescent="0.25">
      <c r="A3" s="457" t="s">
        <v>2</v>
      </c>
      <c r="B3" s="460" t="s">
        <v>3</v>
      </c>
      <c r="C3" s="357" t="s">
        <v>4</v>
      </c>
      <c r="D3" s="360" t="s">
        <v>5</v>
      </c>
      <c r="E3" s="463" t="s">
        <v>6</v>
      </c>
      <c r="F3" s="463"/>
      <c r="G3" s="463"/>
      <c r="H3" s="463"/>
      <c r="I3" s="464"/>
    </row>
    <row r="4" spans="1:16" ht="52.9" customHeight="1" x14ac:dyDescent="0.25">
      <c r="A4" s="458"/>
      <c r="B4" s="461"/>
      <c r="C4" s="358"/>
      <c r="D4" s="361"/>
      <c r="E4" s="361" t="s">
        <v>7</v>
      </c>
      <c r="F4" s="361" t="s">
        <v>8</v>
      </c>
      <c r="G4" s="361"/>
      <c r="H4" s="361"/>
      <c r="I4" s="365" t="s">
        <v>9</v>
      </c>
      <c r="K4" s="465" t="s">
        <v>10</v>
      </c>
      <c r="L4" s="465"/>
      <c r="M4" s="465"/>
      <c r="N4" s="465" t="s">
        <v>11</v>
      </c>
      <c r="O4" s="465"/>
      <c r="P4" s="465"/>
    </row>
    <row r="5" spans="1:16" ht="55.9" customHeight="1" thickBot="1" x14ac:dyDescent="0.3">
      <c r="A5" s="459"/>
      <c r="B5" s="462"/>
      <c r="C5" s="359"/>
      <c r="D5" s="362"/>
      <c r="E5" s="362"/>
      <c r="F5" s="3" t="s">
        <v>12</v>
      </c>
      <c r="G5" s="3" t="s">
        <v>13</v>
      </c>
      <c r="H5" s="3" t="s">
        <v>14</v>
      </c>
      <c r="I5" s="366"/>
      <c r="K5" s="4"/>
      <c r="L5" s="4"/>
      <c r="M5" s="4"/>
      <c r="N5" s="4" t="s">
        <v>15</v>
      </c>
      <c r="O5" s="4" t="s">
        <v>16</v>
      </c>
      <c r="P5" s="4" t="s">
        <v>17</v>
      </c>
    </row>
    <row r="6" spans="1:16" ht="31.15" customHeight="1" x14ac:dyDescent="0.25">
      <c r="A6" s="466" t="s">
        <v>18</v>
      </c>
      <c r="B6" s="41" t="s">
        <v>19</v>
      </c>
      <c r="C6" s="6" t="s">
        <v>20</v>
      </c>
      <c r="D6" s="42"/>
      <c r="E6" s="42"/>
      <c r="F6" s="42">
        <f>G6+H6</f>
        <v>0</v>
      </c>
      <c r="G6" s="42"/>
      <c r="H6" s="42"/>
      <c r="I6" s="42"/>
      <c r="K6" s="9">
        <f>L6+M6</f>
        <v>0</v>
      </c>
      <c r="L6" s="9"/>
      <c r="M6" s="9"/>
      <c r="N6" s="9">
        <f>O6+P6</f>
        <v>0</v>
      </c>
      <c r="O6" s="9"/>
      <c r="P6" s="9"/>
    </row>
    <row r="7" spans="1:16" ht="34.15" customHeight="1" x14ac:dyDescent="0.25">
      <c r="A7" s="466"/>
      <c r="B7" s="23" t="s">
        <v>21</v>
      </c>
      <c r="C7" s="11" t="s">
        <v>20</v>
      </c>
      <c r="D7" s="42"/>
      <c r="E7" s="42"/>
      <c r="F7" s="42">
        <f>G7+H7</f>
        <v>0</v>
      </c>
      <c r="G7" s="42"/>
      <c r="H7" s="42"/>
      <c r="I7" s="42"/>
      <c r="K7" s="9">
        <f t="shared" ref="K7:K56" si="0">L7+M7</f>
        <v>0</v>
      </c>
      <c r="L7" s="9"/>
      <c r="M7" s="9"/>
      <c r="N7" s="9">
        <f t="shared" ref="N7:N56" si="1">O7+P7</f>
        <v>0</v>
      </c>
      <c r="O7" s="9"/>
      <c r="P7" s="9"/>
    </row>
    <row r="8" spans="1:16" ht="34.15" customHeight="1" x14ac:dyDescent="0.25">
      <c r="A8" s="466"/>
      <c r="B8" s="43" t="s">
        <v>22</v>
      </c>
      <c r="C8" s="11" t="s">
        <v>20</v>
      </c>
      <c r="D8" s="9"/>
      <c r="E8" s="9"/>
      <c r="F8" s="9">
        <f t="shared" ref="F8:F55" si="2">G8+H8</f>
        <v>0</v>
      </c>
      <c r="G8" s="9"/>
      <c r="H8" s="9"/>
      <c r="I8" s="9"/>
      <c r="K8" s="9"/>
      <c r="L8" s="9"/>
      <c r="M8" s="9"/>
      <c r="N8" s="9"/>
      <c r="O8" s="9"/>
      <c r="P8" s="9"/>
    </row>
    <row r="9" spans="1:16" ht="26.45" customHeight="1" x14ac:dyDescent="0.25">
      <c r="A9" s="467"/>
      <c r="B9" s="23" t="s">
        <v>23</v>
      </c>
      <c r="C9" s="11" t="s">
        <v>24</v>
      </c>
      <c r="D9" s="9"/>
      <c r="E9" s="9"/>
      <c r="F9" s="9">
        <f t="shared" si="2"/>
        <v>0</v>
      </c>
      <c r="G9" s="9"/>
      <c r="H9" s="9"/>
      <c r="I9" s="9"/>
      <c r="K9" s="9">
        <f t="shared" si="0"/>
        <v>0</v>
      </c>
      <c r="L9" s="9"/>
      <c r="M9" s="9"/>
      <c r="N9" s="9">
        <f t="shared" si="1"/>
        <v>0</v>
      </c>
      <c r="O9" s="9"/>
      <c r="P9" s="9"/>
    </row>
    <row r="10" spans="1:16" ht="32.450000000000003" customHeight="1" x14ac:dyDescent="0.25">
      <c r="A10" s="23" t="s">
        <v>25</v>
      </c>
      <c r="B10" s="23" t="s">
        <v>26</v>
      </c>
      <c r="C10" s="11" t="s">
        <v>20</v>
      </c>
      <c r="D10" s="9"/>
      <c r="E10" s="9"/>
      <c r="F10" s="9">
        <f t="shared" si="2"/>
        <v>0</v>
      </c>
      <c r="G10" s="9"/>
      <c r="H10" s="9"/>
      <c r="I10" s="9"/>
      <c r="K10" s="9">
        <f t="shared" si="0"/>
        <v>0</v>
      </c>
      <c r="L10" s="9"/>
      <c r="M10" s="9"/>
      <c r="N10" s="9">
        <f t="shared" si="1"/>
        <v>0</v>
      </c>
      <c r="O10" s="9"/>
      <c r="P10" s="9"/>
    </row>
    <row r="11" spans="1:16" x14ac:dyDescent="0.25">
      <c r="A11" s="23" t="s">
        <v>27</v>
      </c>
      <c r="B11" s="23" t="s">
        <v>28</v>
      </c>
      <c r="C11" s="11" t="s">
        <v>27</v>
      </c>
      <c r="D11" s="9"/>
      <c r="E11" s="9"/>
      <c r="F11" s="9">
        <f t="shared" si="2"/>
        <v>0</v>
      </c>
      <c r="G11" s="9"/>
      <c r="H11" s="9"/>
      <c r="I11" s="9"/>
      <c r="K11" s="9">
        <f t="shared" si="0"/>
        <v>0</v>
      </c>
      <c r="L11" s="9"/>
      <c r="M11" s="9"/>
      <c r="N11" s="9">
        <f t="shared" si="1"/>
        <v>0</v>
      </c>
      <c r="O11" s="9"/>
      <c r="P11" s="9"/>
    </row>
    <row r="12" spans="1:16" x14ac:dyDescent="0.25">
      <c r="A12" s="23" t="s">
        <v>29</v>
      </c>
      <c r="B12" s="23" t="s">
        <v>30</v>
      </c>
      <c r="C12" s="11" t="s">
        <v>29</v>
      </c>
      <c r="D12" s="9"/>
      <c r="E12" s="9"/>
      <c r="F12" s="9">
        <f t="shared" si="2"/>
        <v>0</v>
      </c>
      <c r="G12" s="9"/>
      <c r="H12" s="9"/>
      <c r="I12" s="9"/>
      <c r="K12" s="9">
        <f t="shared" si="0"/>
        <v>0</v>
      </c>
      <c r="L12" s="9"/>
      <c r="M12" s="9"/>
      <c r="N12" s="9">
        <f t="shared" si="1"/>
        <v>0</v>
      </c>
      <c r="O12" s="9"/>
      <c r="P12" s="9"/>
    </row>
    <row r="13" spans="1:16" x14ac:dyDescent="0.25">
      <c r="A13" s="23" t="s">
        <v>31</v>
      </c>
      <c r="B13" s="23" t="s">
        <v>32</v>
      </c>
      <c r="C13" s="11" t="s">
        <v>20</v>
      </c>
      <c r="D13" s="9"/>
      <c r="E13" s="9"/>
      <c r="F13" s="9">
        <f t="shared" si="2"/>
        <v>0</v>
      </c>
      <c r="G13" s="9"/>
      <c r="H13" s="9"/>
      <c r="I13" s="9"/>
      <c r="K13" s="9">
        <f t="shared" si="0"/>
        <v>0</v>
      </c>
      <c r="L13" s="9"/>
      <c r="M13" s="9"/>
      <c r="N13" s="9">
        <f t="shared" si="1"/>
        <v>0</v>
      </c>
      <c r="O13" s="9"/>
      <c r="P13" s="9"/>
    </row>
    <row r="14" spans="1:16" x14ac:dyDescent="0.25">
      <c r="A14" s="44" t="s">
        <v>33</v>
      </c>
      <c r="B14" s="44" t="s">
        <v>34</v>
      </c>
      <c r="C14" s="14" t="s">
        <v>20</v>
      </c>
      <c r="D14" s="9"/>
      <c r="E14" s="9"/>
      <c r="F14" s="9">
        <f t="shared" si="2"/>
        <v>0</v>
      </c>
      <c r="G14" s="9"/>
      <c r="H14" s="9"/>
      <c r="I14" s="9"/>
      <c r="K14" s="9">
        <f t="shared" si="0"/>
        <v>0</v>
      </c>
      <c r="L14" s="9"/>
      <c r="M14" s="9"/>
      <c r="N14" s="9">
        <f t="shared" si="1"/>
        <v>0</v>
      </c>
      <c r="O14" s="9"/>
      <c r="P14" s="9"/>
    </row>
    <row r="15" spans="1:16" ht="31.5" x14ac:dyDescent="0.25">
      <c r="A15" s="23" t="s">
        <v>35</v>
      </c>
      <c r="B15" s="23" t="s">
        <v>36</v>
      </c>
      <c r="C15" s="11" t="s">
        <v>37</v>
      </c>
      <c r="D15" s="9"/>
      <c r="E15" s="9"/>
      <c r="F15" s="9">
        <f t="shared" si="2"/>
        <v>0</v>
      </c>
      <c r="G15" s="9"/>
      <c r="H15" s="9"/>
      <c r="I15" s="9"/>
      <c r="K15" s="9">
        <f t="shared" si="0"/>
        <v>0</v>
      </c>
      <c r="L15" s="9"/>
      <c r="M15" s="9"/>
      <c r="N15" s="9">
        <f t="shared" si="1"/>
        <v>0</v>
      </c>
      <c r="O15" s="9"/>
      <c r="P15" s="9"/>
    </row>
    <row r="16" spans="1:16" x14ac:dyDescent="0.25">
      <c r="A16" s="23" t="s">
        <v>38</v>
      </c>
      <c r="B16" s="23" t="s">
        <v>39</v>
      </c>
      <c r="C16" s="11" t="s">
        <v>40</v>
      </c>
      <c r="D16" s="9"/>
      <c r="E16" s="9"/>
      <c r="F16" s="9">
        <f t="shared" si="2"/>
        <v>0</v>
      </c>
      <c r="G16" s="9"/>
      <c r="H16" s="9"/>
      <c r="I16" s="9"/>
      <c r="K16" s="9">
        <f t="shared" si="0"/>
        <v>0</v>
      </c>
      <c r="L16" s="9"/>
      <c r="M16" s="9"/>
      <c r="N16" s="9">
        <f t="shared" si="1"/>
        <v>0</v>
      </c>
      <c r="O16" s="9"/>
      <c r="P16" s="9"/>
    </row>
    <row r="17" spans="1:16" ht="24.6" customHeight="1" x14ac:dyDescent="0.25">
      <c r="A17" s="23" t="s">
        <v>41</v>
      </c>
      <c r="B17" s="23" t="s">
        <v>42</v>
      </c>
      <c r="C17" s="11"/>
      <c r="D17" s="9"/>
      <c r="E17" s="9"/>
      <c r="F17" s="9">
        <f t="shared" si="2"/>
        <v>0</v>
      </c>
      <c r="G17" s="9"/>
      <c r="H17" s="9"/>
      <c r="I17" s="9"/>
      <c r="K17" s="9">
        <f t="shared" si="0"/>
        <v>0</v>
      </c>
      <c r="L17" s="9"/>
      <c r="M17" s="9"/>
      <c r="N17" s="9">
        <f t="shared" si="1"/>
        <v>0</v>
      </c>
      <c r="O17" s="9"/>
      <c r="P17" s="9"/>
    </row>
    <row r="18" spans="1:16" ht="35.450000000000003" customHeight="1" x14ac:dyDescent="0.25">
      <c r="A18" s="345" t="s">
        <v>43</v>
      </c>
      <c r="B18" s="345" t="s">
        <v>44</v>
      </c>
      <c r="C18" s="11" t="s">
        <v>45</v>
      </c>
      <c r="D18" s="45"/>
      <c r="E18" s="45"/>
      <c r="F18" s="45">
        <f t="shared" si="2"/>
        <v>0</v>
      </c>
      <c r="G18" s="45"/>
      <c r="H18" s="45"/>
      <c r="I18" s="45"/>
      <c r="K18" s="9"/>
      <c r="L18" s="9"/>
      <c r="M18" s="9"/>
      <c r="N18" s="9"/>
      <c r="O18" s="9"/>
      <c r="P18" s="9"/>
    </row>
    <row r="19" spans="1:16" ht="31.5" x14ac:dyDescent="0.25">
      <c r="A19" s="346"/>
      <c r="B19" s="346"/>
      <c r="C19" s="11" t="s">
        <v>46</v>
      </c>
      <c r="D19" s="45"/>
      <c r="E19" s="45"/>
      <c r="F19" s="45">
        <f t="shared" si="2"/>
        <v>0</v>
      </c>
      <c r="G19" s="45"/>
      <c r="H19" s="45"/>
      <c r="I19" s="45"/>
      <c r="K19" s="9">
        <f t="shared" si="0"/>
        <v>0</v>
      </c>
      <c r="L19" s="9"/>
      <c r="M19" s="9"/>
      <c r="N19" s="9">
        <f t="shared" si="1"/>
        <v>0</v>
      </c>
      <c r="O19" s="9"/>
      <c r="P19" s="9"/>
    </row>
    <row r="20" spans="1:16" x14ac:dyDescent="0.25">
      <c r="A20" s="23" t="s">
        <v>47</v>
      </c>
      <c r="B20" s="23" t="s">
        <v>48</v>
      </c>
      <c r="C20" s="11" t="s">
        <v>49</v>
      </c>
      <c r="D20" s="9"/>
      <c r="E20" s="9"/>
      <c r="F20" s="9">
        <f t="shared" si="2"/>
        <v>0</v>
      </c>
      <c r="G20" s="9"/>
      <c r="H20" s="9"/>
      <c r="I20" s="9"/>
      <c r="K20" s="9">
        <f t="shared" si="0"/>
        <v>0</v>
      </c>
      <c r="L20" s="9"/>
      <c r="M20" s="9"/>
      <c r="N20" s="9">
        <f t="shared" si="1"/>
        <v>0</v>
      </c>
      <c r="O20" s="9"/>
      <c r="P20" s="9"/>
    </row>
    <row r="21" spans="1:16" ht="16.149999999999999" customHeight="1" x14ac:dyDescent="0.25">
      <c r="A21" s="44" t="s">
        <v>50</v>
      </c>
      <c r="B21" s="44" t="s">
        <v>51</v>
      </c>
      <c r="C21" s="14" t="s">
        <v>20</v>
      </c>
      <c r="D21" s="9"/>
      <c r="E21" s="9"/>
      <c r="F21" s="9">
        <f t="shared" si="2"/>
        <v>0</v>
      </c>
      <c r="G21" s="9"/>
      <c r="H21" s="9"/>
      <c r="I21" s="9"/>
      <c r="K21" s="9">
        <f t="shared" si="0"/>
        <v>0</v>
      </c>
      <c r="L21" s="9"/>
      <c r="M21" s="9"/>
      <c r="N21" s="9">
        <f t="shared" si="1"/>
        <v>0</v>
      </c>
      <c r="O21" s="9"/>
      <c r="P21" s="9"/>
    </row>
    <row r="22" spans="1:16" ht="16.149999999999999" customHeight="1" x14ac:dyDescent="0.25">
      <c r="A22" s="468" t="s">
        <v>52</v>
      </c>
      <c r="B22" s="23" t="s">
        <v>53</v>
      </c>
      <c r="C22" s="11" t="s">
        <v>20</v>
      </c>
      <c r="D22" s="9"/>
      <c r="E22" s="9"/>
      <c r="F22" s="9">
        <f t="shared" si="2"/>
        <v>0</v>
      </c>
      <c r="G22" s="9"/>
      <c r="H22" s="9"/>
      <c r="I22" s="9"/>
      <c r="K22" s="9">
        <f t="shared" si="0"/>
        <v>0</v>
      </c>
      <c r="L22" s="9"/>
      <c r="M22" s="9"/>
      <c r="N22" s="9">
        <f t="shared" si="1"/>
        <v>0</v>
      </c>
      <c r="O22" s="9"/>
      <c r="P22" s="9"/>
    </row>
    <row r="23" spans="1:16" ht="43.9" customHeight="1" x14ac:dyDescent="0.25">
      <c r="A23" s="469"/>
      <c r="B23" s="47" t="s">
        <v>54</v>
      </c>
      <c r="C23" s="16" t="s">
        <v>37</v>
      </c>
      <c r="D23" s="9"/>
      <c r="E23" s="9"/>
      <c r="F23" s="9">
        <f t="shared" si="2"/>
        <v>0</v>
      </c>
      <c r="G23" s="9"/>
      <c r="H23" s="9"/>
      <c r="I23" s="9"/>
      <c r="K23" s="9">
        <f t="shared" si="0"/>
        <v>0</v>
      </c>
      <c r="L23" s="9"/>
      <c r="M23" s="9"/>
      <c r="N23" s="9">
        <f t="shared" si="1"/>
        <v>0</v>
      </c>
      <c r="O23" s="9"/>
      <c r="P23" s="9"/>
    </row>
    <row r="24" spans="1:16" ht="31.5" x14ac:dyDescent="0.25">
      <c r="A24" s="23" t="s">
        <v>55</v>
      </c>
      <c r="B24" s="23" t="s">
        <v>56</v>
      </c>
      <c r="C24" s="16" t="s">
        <v>45</v>
      </c>
      <c r="D24" s="9"/>
      <c r="E24" s="9"/>
      <c r="F24" s="9">
        <f t="shared" si="2"/>
        <v>0</v>
      </c>
      <c r="G24" s="9"/>
      <c r="H24" s="9"/>
      <c r="I24" s="9"/>
      <c r="K24" s="9">
        <f t="shared" si="0"/>
        <v>0</v>
      </c>
      <c r="L24" s="9"/>
      <c r="M24" s="9"/>
      <c r="N24" s="9">
        <f t="shared" si="1"/>
        <v>0</v>
      </c>
      <c r="O24" s="9"/>
      <c r="P24" s="9"/>
    </row>
    <row r="25" spans="1:16" x14ac:dyDescent="0.25">
      <c r="A25" s="468" t="s">
        <v>57</v>
      </c>
      <c r="B25" s="23" t="s">
        <v>58</v>
      </c>
      <c r="C25" s="11" t="s">
        <v>20</v>
      </c>
      <c r="D25" s="9">
        <f>D26+D27+D28</f>
        <v>0</v>
      </c>
      <c r="E25" s="9">
        <f>E26+E27+E28</f>
        <v>0</v>
      </c>
      <c r="F25" s="9">
        <f t="shared" si="2"/>
        <v>0</v>
      </c>
      <c r="G25" s="9">
        <f>G26+G27+G28</f>
        <v>0</v>
      </c>
      <c r="H25" s="9">
        <f>H26+H27+H28</f>
        <v>0</v>
      </c>
      <c r="I25" s="9">
        <f>I26+I27+I28</f>
        <v>0</v>
      </c>
      <c r="K25" s="9">
        <f t="shared" si="0"/>
        <v>0</v>
      </c>
      <c r="L25" s="9">
        <f>L26+L27+L28</f>
        <v>0</v>
      </c>
      <c r="M25" s="9">
        <f>M26+M27+M28</f>
        <v>0</v>
      </c>
      <c r="N25" s="9">
        <f t="shared" si="1"/>
        <v>0</v>
      </c>
      <c r="O25" s="9">
        <f>O26+O27+O28</f>
        <v>0</v>
      </c>
      <c r="P25" s="9">
        <f>P26+P27+P28</f>
        <v>0</v>
      </c>
    </row>
    <row r="26" spans="1:16" x14ac:dyDescent="0.25">
      <c r="A26" s="470"/>
      <c r="B26" s="43" t="s">
        <v>59</v>
      </c>
      <c r="C26" s="11" t="s">
        <v>20</v>
      </c>
      <c r="D26" s="9">
        <f>F26</f>
        <v>0</v>
      </c>
      <c r="E26" s="9"/>
      <c r="F26" s="9">
        <f t="shared" si="2"/>
        <v>0</v>
      </c>
      <c r="G26" s="9"/>
      <c r="H26" s="9"/>
      <c r="I26" s="9"/>
      <c r="K26" s="9">
        <f t="shared" si="0"/>
        <v>0</v>
      </c>
      <c r="L26" s="9"/>
      <c r="M26" s="9"/>
      <c r="N26" s="9">
        <f t="shared" si="1"/>
        <v>0</v>
      </c>
      <c r="O26" s="9"/>
      <c r="P26" s="9"/>
    </row>
    <row r="27" spans="1:16" ht="83.45" customHeight="1" x14ac:dyDescent="0.25">
      <c r="A27" s="470"/>
      <c r="B27" s="43" t="s">
        <v>60</v>
      </c>
      <c r="C27" s="11" t="s">
        <v>20</v>
      </c>
      <c r="D27" s="9">
        <f>F27</f>
        <v>0</v>
      </c>
      <c r="E27" s="9"/>
      <c r="F27" s="9">
        <f t="shared" si="2"/>
        <v>0</v>
      </c>
      <c r="G27" s="9"/>
      <c r="H27" s="9"/>
      <c r="I27" s="9"/>
      <c r="K27" s="9">
        <f t="shared" si="0"/>
        <v>0</v>
      </c>
      <c r="L27" s="9"/>
      <c r="M27" s="9"/>
      <c r="N27" s="9">
        <f t="shared" si="1"/>
        <v>0</v>
      </c>
      <c r="O27" s="9"/>
      <c r="P27" s="9"/>
    </row>
    <row r="28" spans="1:16" ht="78.75" x14ac:dyDescent="0.25">
      <c r="A28" s="469"/>
      <c r="B28" s="43" t="s">
        <v>61</v>
      </c>
      <c r="C28" s="11" t="s">
        <v>20</v>
      </c>
      <c r="D28" s="9">
        <f>F28</f>
        <v>0</v>
      </c>
      <c r="E28" s="9"/>
      <c r="F28" s="9">
        <f t="shared" si="2"/>
        <v>0</v>
      </c>
      <c r="G28" s="9"/>
      <c r="H28" s="9"/>
      <c r="I28" s="9"/>
      <c r="K28" s="9">
        <f t="shared" si="0"/>
        <v>0</v>
      </c>
      <c r="L28" s="9"/>
      <c r="M28" s="9"/>
      <c r="N28" s="9">
        <f t="shared" si="1"/>
        <v>0</v>
      </c>
      <c r="O28" s="9"/>
      <c r="P28" s="9"/>
    </row>
    <row r="29" spans="1:16" ht="31.5" x14ac:dyDescent="0.25">
      <c r="A29" s="471" t="s">
        <v>62</v>
      </c>
      <c r="B29" s="23" t="s">
        <v>63</v>
      </c>
      <c r="C29" s="11" t="s">
        <v>37</v>
      </c>
      <c r="D29" s="9"/>
      <c r="E29" s="9"/>
      <c r="F29" s="9">
        <f t="shared" si="2"/>
        <v>0</v>
      </c>
      <c r="G29" s="9"/>
      <c r="H29" s="9"/>
      <c r="I29" s="9"/>
      <c r="K29" s="9">
        <f t="shared" si="0"/>
        <v>0</v>
      </c>
      <c r="L29" s="9"/>
      <c r="M29" s="9"/>
      <c r="N29" s="9">
        <f t="shared" si="1"/>
        <v>0</v>
      </c>
      <c r="O29" s="9"/>
      <c r="P29" s="9"/>
    </row>
    <row r="30" spans="1:16" ht="47.25" x14ac:dyDescent="0.25">
      <c r="A30" s="471"/>
      <c r="B30" s="23" t="s">
        <v>64</v>
      </c>
      <c r="C30" s="11" t="s">
        <v>37</v>
      </c>
      <c r="D30" s="9"/>
      <c r="E30" s="9"/>
      <c r="F30" s="9">
        <f t="shared" si="2"/>
        <v>0</v>
      </c>
      <c r="G30" s="9"/>
      <c r="H30" s="9"/>
      <c r="I30" s="9"/>
      <c r="K30" s="9">
        <f t="shared" si="0"/>
        <v>0</v>
      </c>
      <c r="L30" s="9"/>
      <c r="M30" s="9"/>
      <c r="N30" s="9">
        <f t="shared" si="1"/>
        <v>0</v>
      </c>
      <c r="O30" s="9"/>
      <c r="P30" s="9"/>
    </row>
    <row r="31" spans="1:16" x14ac:dyDescent="0.25">
      <c r="A31" s="471"/>
      <c r="B31" s="48" t="s">
        <v>65</v>
      </c>
      <c r="C31" s="11" t="s">
        <v>20</v>
      </c>
      <c r="D31" s="9"/>
      <c r="E31" s="9"/>
      <c r="F31" s="9">
        <f t="shared" si="2"/>
        <v>0</v>
      </c>
      <c r="G31" s="9"/>
      <c r="H31" s="9"/>
      <c r="I31" s="9"/>
      <c r="K31" s="9">
        <f t="shared" si="0"/>
        <v>0</v>
      </c>
      <c r="L31" s="9"/>
      <c r="M31" s="9"/>
      <c r="N31" s="9">
        <f t="shared" si="1"/>
        <v>0</v>
      </c>
      <c r="O31" s="9"/>
      <c r="P31" s="9"/>
    </row>
    <row r="32" spans="1:16" x14ac:dyDescent="0.25">
      <c r="A32" s="345" t="s">
        <v>66</v>
      </c>
      <c r="B32" s="345" t="s">
        <v>67</v>
      </c>
      <c r="C32" s="11" t="s">
        <v>66</v>
      </c>
      <c r="D32" s="45"/>
      <c r="E32" s="45"/>
      <c r="F32" s="45">
        <f t="shared" si="2"/>
        <v>0</v>
      </c>
      <c r="G32" s="45"/>
      <c r="H32" s="45"/>
      <c r="I32" s="45"/>
      <c r="K32" s="9">
        <f t="shared" si="0"/>
        <v>0</v>
      </c>
      <c r="L32" s="9"/>
      <c r="M32" s="9"/>
      <c r="N32" s="9">
        <f t="shared" si="1"/>
        <v>0</v>
      </c>
      <c r="O32" s="9"/>
      <c r="P32" s="9"/>
    </row>
    <row r="33" spans="1:16" ht="31.5" x14ac:dyDescent="0.25">
      <c r="A33" s="373"/>
      <c r="B33" s="373"/>
      <c r="C33" s="11" t="s">
        <v>37</v>
      </c>
      <c r="D33" s="45"/>
      <c r="E33" s="45"/>
      <c r="F33" s="45">
        <f t="shared" si="2"/>
        <v>0</v>
      </c>
      <c r="G33" s="45"/>
      <c r="H33" s="45"/>
      <c r="I33" s="45"/>
      <c r="K33" s="9"/>
      <c r="L33" s="9"/>
      <c r="M33" s="9"/>
      <c r="N33" s="9"/>
      <c r="O33" s="9"/>
      <c r="P33" s="9"/>
    </row>
    <row r="34" spans="1:16" x14ac:dyDescent="0.25">
      <c r="A34" s="346"/>
      <c r="B34" s="346"/>
      <c r="C34" s="11" t="s">
        <v>68</v>
      </c>
      <c r="D34" s="45"/>
      <c r="E34" s="45"/>
      <c r="F34" s="45">
        <f>G34+H34</f>
        <v>0</v>
      </c>
      <c r="G34" s="45"/>
      <c r="H34" s="45"/>
      <c r="I34" s="45"/>
      <c r="K34" s="9"/>
      <c r="L34" s="9"/>
      <c r="M34" s="9"/>
      <c r="N34" s="9"/>
      <c r="O34" s="9"/>
      <c r="P34" s="9"/>
    </row>
    <row r="35" spans="1:16" ht="31.5" x14ac:dyDescent="0.25">
      <c r="A35" s="49" t="s">
        <v>69</v>
      </c>
      <c r="B35" s="50" t="s">
        <v>70</v>
      </c>
      <c r="C35" s="21" t="s">
        <v>69</v>
      </c>
      <c r="D35" s="9"/>
      <c r="E35" s="9"/>
      <c r="F35" s="9">
        <f t="shared" si="2"/>
        <v>0</v>
      </c>
      <c r="G35" s="9"/>
      <c r="H35" s="9"/>
      <c r="I35" s="9"/>
      <c r="K35" s="9">
        <f t="shared" si="0"/>
        <v>0</v>
      </c>
      <c r="L35" s="9"/>
      <c r="M35" s="9"/>
      <c r="N35" s="9">
        <f t="shared" si="1"/>
        <v>0</v>
      </c>
      <c r="O35" s="9"/>
      <c r="P35" s="9"/>
    </row>
    <row r="36" spans="1:16" ht="16.149999999999999" customHeight="1" x14ac:dyDescent="0.25">
      <c r="A36" s="23" t="s">
        <v>71</v>
      </c>
      <c r="B36" s="23" t="s">
        <v>72</v>
      </c>
      <c r="C36" s="11" t="s">
        <v>20</v>
      </c>
      <c r="D36" s="9"/>
      <c r="E36" s="9"/>
      <c r="F36" s="9">
        <f t="shared" si="2"/>
        <v>0</v>
      </c>
      <c r="G36" s="9"/>
      <c r="H36" s="9"/>
      <c r="I36" s="9"/>
      <c r="K36" s="9">
        <f t="shared" si="0"/>
        <v>0</v>
      </c>
      <c r="L36" s="9"/>
      <c r="M36" s="9"/>
      <c r="N36" s="9">
        <f t="shared" si="1"/>
        <v>0</v>
      </c>
      <c r="O36" s="9"/>
      <c r="P36" s="9"/>
    </row>
    <row r="37" spans="1:16" x14ac:dyDescent="0.25">
      <c r="A37" s="44" t="s">
        <v>40</v>
      </c>
      <c r="B37" s="44" t="s">
        <v>73</v>
      </c>
      <c r="C37" s="14" t="s">
        <v>40</v>
      </c>
      <c r="D37" s="9">
        <v>8478</v>
      </c>
      <c r="E37" s="9">
        <v>7084</v>
      </c>
      <c r="F37" s="9">
        <f t="shared" si="2"/>
        <v>0</v>
      </c>
      <c r="G37" s="9"/>
      <c r="H37" s="9"/>
      <c r="I37" s="45">
        <v>261</v>
      </c>
      <c r="K37" s="9">
        <f t="shared" si="0"/>
        <v>0</v>
      </c>
      <c r="L37" s="9"/>
      <c r="M37" s="9"/>
      <c r="N37" s="9">
        <f t="shared" si="1"/>
        <v>331</v>
      </c>
      <c r="O37" s="9">
        <v>331</v>
      </c>
      <c r="P37" s="9"/>
    </row>
    <row r="38" spans="1:16" x14ac:dyDescent="0.25">
      <c r="A38" s="44" t="s">
        <v>74</v>
      </c>
      <c r="B38" s="44" t="s">
        <v>75</v>
      </c>
      <c r="C38" s="14" t="s">
        <v>74</v>
      </c>
      <c r="D38" s="9"/>
      <c r="E38" s="9"/>
      <c r="F38" s="9">
        <f t="shared" si="2"/>
        <v>0</v>
      </c>
      <c r="G38" s="9"/>
      <c r="H38" s="9"/>
      <c r="I38" s="9"/>
      <c r="K38" s="9">
        <f t="shared" si="0"/>
        <v>0</v>
      </c>
      <c r="L38" s="9"/>
      <c r="M38" s="9"/>
      <c r="N38" s="9">
        <f t="shared" si="1"/>
        <v>0</v>
      </c>
      <c r="O38" s="9"/>
      <c r="P38" s="9"/>
    </row>
    <row r="39" spans="1:16" x14ac:dyDescent="0.25">
      <c r="A39" s="23" t="s">
        <v>76</v>
      </c>
      <c r="B39" s="23" t="s">
        <v>77</v>
      </c>
      <c r="C39" s="11" t="s">
        <v>76</v>
      </c>
      <c r="D39" s="9"/>
      <c r="E39" s="9"/>
      <c r="F39" s="9">
        <f t="shared" si="2"/>
        <v>0</v>
      </c>
      <c r="G39" s="9"/>
      <c r="H39" s="9"/>
      <c r="I39" s="9"/>
      <c r="K39" s="9">
        <f t="shared" si="0"/>
        <v>0</v>
      </c>
      <c r="L39" s="9"/>
      <c r="M39" s="9"/>
      <c r="N39" s="9">
        <f t="shared" si="1"/>
        <v>0</v>
      </c>
      <c r="O39" s="9"/>
      <c r="P39" s="9"/>
    </row>
    <row r="40" spans="1:16" x14ac:dyDescent="0.25">
      <c r="A40" s="23" t="s">
        <v>49</v>
      </c>
      <c r="B40" s="23" t="s">
        <v>78</v>
      </c>
      <c r="C40" s="11" t="s">
        <v>49</v>
      </c>
      <c r="D40" s="9"/>
      <c r="E40" s="9"/>
      <c r="F40" s="9">
        <f t="shared" si="2"/>
        <v>0</v>
      </c>
      <c r="G40" s="9"/>
      <c r="H40" s="9"/>
      <c r="I40" s="9"/>
      <c r="K40" s="9">
        <f t="shared" si="0"/>
        <v>0</v>
      </c>
      <c r="L40" s="9"/>
      <c r="M40" s="53"/>
      <c r="N40" s="9">
        <f t="shared" si="1"/>
        <v>0</v>
      </c>
      <c r="O40" s="9"/>
      <c r="P40" s="53"/>
    </row>
    <row r="41" spans="1:16" x14ac:dyDescent="0.25">
      <c r="A41" s="23" t="s">
        <v>79</v>
      </c>
      <c r="B41" s="23" t="s">
        <v>80</v>
      </c>
      <c r="C41" s="11" t="s">
        <v>20</v>
      </c>
      <c r="D41" s="9"/>
      <c r="E41" s="9"/>
      <c r="F41" s="9">
        <f t="shared" si="2"/>
        <v>0</v>
      </c>
      <c r="G41" s="9"/>
      <c r="H41" s="9"/>
      <c r="I41" s="9"/>
      <c r="K41" s="9">
        <f t="shared" si="0"/>
        <v>0</v>
      </c>
      <c r="L41" s="9"/>
      <c r="M41" s="9"/>
      <c r="N41" s="9">
        <f t="shared" si="1"/>
        <v>0</v>
      </c>
      <c r="O41" s="9"/>
      <c r="P41" s="9"/>
    </row>
    <row r="42" spans="1:16" x14ac:dyDescent="0.25">
      <c r="A42" s="23" t="s">
        <v>81</v>
      </c>
      <c r="B42" s="23" t="s">
        <v>82</v>
      </c>
      <c r="C42" s="11" t="s">
        <v>20</v>
      </c>
      <c r="D42" s="9">
        <v>1070</v>
      </c>
      <c r="E42" s="9">
        <v>1070</v>
      </c>
      <c r="F42" s="9">
        <f t="shared" si="2"/>
        <v>0</v>
      </c>
      <c r="G42" s="9"/>
      <c r="H42" s="9"/>
      <c r="I42" s="9">
        <v>225</v>
      </c>
      <c r="K42" s="9">
        <f t="shared" si="0"/>
        <v>0</v>
      </c>
      <c r="L42" s="9"/>
      <c r="M42" s="9"/>
      <c r="N42" s="9">
        <f t="shared" si="1"/>
        <v>122</v>
      </c>
      <c r="O42" s="9">
        <v>122</v>
      </c>
      <c r="P42" s="9"/>
    </row>
    <row r="43" spans="1:16" x14ac:dyDescent="0.25">
      <c r="A43" s="23" t="s">
        <v>83</v>
      </c>
      <c r="B43" s="23" t="s">
        <v>84</v>
      </c>
      <c r="C43" s="11" t="s">
        <v>83</v>
      </c>
      <c r="D43" s="9"/>
      <c r="E43" s="9"/>
      <c r="F43" s="9">
        <f t="shared" si="2"/>
        <v>0</v>
      </c>
      <c r="G43" s="9"/>
      <c r="H43" s="9"/>
      <c r="I43" s="9"/>
      <c r="K43" s="9">
        <f t="shared" si="0"/>
        <v>0</v>
      </c>
      <c r="L43" s="9"/>
      <c r="M43" s="9"/>
      <c r="N43" s="9">
        <f t="shared" si="1"/>
        <v>0</v>
      </c>
      <c r="O43" s="9"/>
      <c r="P43" s="9"/>
    </row>
    <row r="44" spans="1:16" ht="31.5" x14ac:dyDescent="0.25">
      <c r="A44" s="375" t="s">
        <v>37</v>
      </c>
      <c r="B44" s="23" t="s">
        <v>85</v>
      </c>
      <c r="C44" s="11" t="s">
        <v>37</v>
      </c>
      <c r="D44" s="9"/>
      <c r="E44" s="9"/>
      <c r="F44" s="9">
        <f t="shared" si="2"/>
        <v>0</v>
      </c>
      <c r="G44" s="9"/>
      <c r="H44" s="9"/>
      <c r="I44" s="9"/>
      <c r="K44" s="9">
        <f t="shared" si="0"/>
        <v>0</v>
      </c>
      <c r="L44" s="9"/>
      <c r="M44" s="9"/>
      <c r="N44" s="9">
        <f t="shared" si="1"/>
        <v>0</v>
      </c>
      <c r="O44" s="9"/>
      <c r="P44" s="9"/>
    </row>
    <row r="45" spans="1:16" ht="31.5" x14ac:dyDescent="0.25">
      <c r="A45" s="375"/>
      <c r="B45" s="23" t="s">
        <v>86</v>
      </c>
      <c r="C45" s="11" t="s">
        <v>37</v>
      </c>
      <c r="D45" s="9"/>
      <c r="E45" s="9"/>
      <c r="F45" s="9">
        <f t="shared" si="2"/>
        <v>0</v>
      </c>
      <c r="G45" s="9"/>
      <c r="H45" s="9"/>
      <c r="I45" s="9"/>
      <c r="K45" s="9">
        <f t="shared" si="0"/>
        <v>0</v>
      </c>
      <c r="L45" s="9"/>
      <c r="M45" s="9"/>
      <c r="N45" s="9">
        <f t="shared" si="1"/>
        <v>0</v>
      </c>
      <c r="O45" s="9"/>
      <c r="P45" s="9"/>
    </row>
    <row r="46" spans="1:16" x14ac:dyDescent="0.25">
      <c r="A46" s="23" t="s">
        <v>87</v>
      </c>
      <c r="B46" s="23" t="s">
        <v>88</v>
      </c>
      <c r="C46" s="11" t="s">
        <v>20</v>
      </c>
      <c r="D46" s="9"/>
      <c r="E46" s="9"/>
      <c r="F46" s="9">
        <f t="shared" si="2"/>
        <v>0</v>
      </c>
      <c r="G46" s="54"/>
      <c r="H46" s="9"/>
      <c r="I46" s="9"/>
      <c r="K46" s="9">
        <f t="shared" si="0"/>
        <v>0</v>
      </c>
      <c r="L46" s="55"/>
      <c r="M46" s="9"/>
      <c r="N46" s="9">
        <f t="shared" si="1"/>
        <v>0</v>
      </c>
      <c r="O46" s="55"/>
      <c r="P46" s="9"/>
    </row>
    <row r="47" spans="1:16" x14ac:dyDescent="0.25">
      <c r="A47" s="23" t="s">
        <v>89</v>
      </c>
      <c r="B47" s="23" t="s">
        <v>90</v>
      </c>
      <c r="C47" s="11" t="s">
        <v>89</v>
      </c>
      <c r="D47" s="9"/>
      <c r="E47" s="9"/>
      <c r="F47" s="9">
        <f t="shared" si="2"/>
        <v>0</v>
      </c>
      <c r="G47" s="9"/>
      <c r="H47" s="9"/>
      <c r="I47" s="9"/>
      <c r="K47" s="9">
        <f t="shared" si="0"/>
        <v>0</v>
      </c>
      <c r="L47" s="9"/>
      <c r="M47" s="9"/>
      <c r="N47" s="9">
        <f t="shared" si="1"/>
        <v>0</v>
      </c>
      <c r="O47" s="9"/>
      <c r="P47" s="9"/>
    </row>
    <row r="48" spans="1:16" x14ac:dyDescent="0.25">
      <c r="A48" s="375" t="s">
        <v>91</v>
      </c>
      <c r="B48" s="376" t="s">
        <v>92</v>
      </c>
      <c r="C48" s="11" t="s">
        <v>68</v>
      </c>
      <c r="D48" s="9"/>
      <c r="E48" s="9"/>
      <c r="F48" s="9">
        <f t="shared" si="2"/>
        <v>0</v>
      </c>
      <c r="G48" s="9"/>
      <c r="H48" s="9"/>
      <c r="I48" s="9"/>
      <c r="K48" s="9"/>
      <c r="L48" s="9"/>
      <c r="M48" s="9"/>
      <c r="N48" s="9"/>
      <c r="O48" s="9"/>
      <c r="P48" s="9"/>
    </row>
    <row r="49" spans="1:16" ht="15" customHeight="1" x14ac:dyDescent="0.25">
      <c r="A49" s="375"/>
      <c r="B49" s="377"/>
      <c r="C49" s="11" t="s">
        <v>66</v>
      </c>
      <c r="D49" s="9"/>
      <c r="E49" s="9"/>
      <c r="F49" s="9">
        <f t="shared" si="2"/>
        <v>0</v>
      </c>
      <c r="G49" s="9"/>
      <c r="H49" s="9"/>
      <c r="I49" s="9"/>
      <c r="K49" s="9">
        <f t="shared" si="0"/>
        <v>0</v>
      </c>
      <c r="L49" s="9"/>
      <c r="M49" s="9"/>
      <c r="N49" s="9">
        <f t="shared" si="1"/>
        <v>0</v>
      </c>
      <c r="O49" s="9"/>
      <c r="P49" s="9"/>
    </row>
    <row r="50" spans="1:16" ht="18" customHeight="1" x14ac:dyDescent="0.25">
      <c r="A50" s="375"/>
      <c r="B50" s="23" t="s">
        <v>93</v>
      </c>
      <c r="C50" s="11" t="s">
        <v>68</v>
      </c>
      <c r="D50" s="9"/>
      <c r="E50" s="9"/>
      <c r="F50" s="9">
        <f t="shared" si="2"/>
        <v>0</v>
      </c>
      <c r="G50" s="9"/>
      <c r="H50" s="9"/>
      <c r="I50" s="9"/>
      <c r="K50" s="9">
        <f t="shared" si="0"/>
        <v>0</v>
      </c>
      <c r="L50" s="9"/>
      <c r="M50" s="9"/>
      <c r="N50" s="9">
        <f t="shared" si="1"/>
        <v>0</v>
      </c>
      <c r="O50" s="9"/>
      <c r="P50" s="9"/>
    </row>
    <row r="51" spans="1:16" x14ac:dyDescent="0.25">
      <c r="A51" s="23" t="s">
        <v>94</v>
      </c>
      <c r="B51" s="23" t="s">
        <v>95</v>
      </c>
      <c r="C51" s="24" t="s">
        <v>94</v>
      </c>
      <c r="D51" s="9"/>
      <c r="E51" s="9"/>
      <c r="F51" s="9">
        <f t="shared" si="2"/>
        <v>0</v>
      </c>
      <c r="G51" s="9"/>
      <c r="H51" s="9"/>
      <c r="I51" s="9"/>
      <c r="K51" s="9">
        <f t="shared" si="0"/>
        <v>0</v>
      </c>
      <c r="L51" s="9"/>
      <c r="M51" s="9"/>
      <c r="N51" s="9">
        <f t="shared" si="1"/>
        <v>0</v>
      </c>
      <c r="O51" s="9"/>
      <c r="P51" s="9"/>
    </row>
    <row r="52" spans="1:16" ht="31.5" x14ac:dyDescent="0.25">
      <c r="A52" s="56" t="s">
        <v>96</v>
      </c>
      <c r="B52" s="44" t="s">
        <v>97</v>
      </c>
      <c r="C52" s="16" t="s">
        <v>45</v>
      </c>
      <c r="D52" s="9"/>
      <c r="E52" s="9"/>
      <c r="F52" s="9">
        <f t="shared" si="2"/>
        <v>0</v>
      </c>
      <c r="G52" s="9"/>
      <c r="H52" s="9"/>
      <c r="I52" s="9"/>
      <c r="K52" s="9">
        <f t="shared" si="0"/>
        <v>0</v>
      </c>
      <c r="L52" s="9"/>
      <c r="M52" s="9"/>
      <c r="N52" s="9">
        <f t="shared" si="1"/>
        <v>0</v>
      </c>
      <c r="O52" s="9"/>
      <c r="P52" s="9"/>
    </row>
    <row r="53" spans="1:16" ht="19.899999999999999" customHeight="1" x14ac:dyDescent="0.25">
      <c r="A53" s="23" t="s">
        <v>98</v>
      </c>
      <c r="B53" s="23" t="s">
        <v>99</v>
      </c>
      <c r="C53" s="11" t="s">
        <v>100</v>
      </c>
      <c r="D53" s="9"/>
      <c r="E53" s="9"/>
      <c r="F53" s="9">
        <f t="shared" si="2"/>
        <v>0</v>
      </c>
      <c r="G53" s="9"/>
      <c r="H53" s="9"/>
      <c r="I53" s="9"/>
      <c r="K53" s="9">
        <f t="shared" si="0"/>
        <v>0</v>
      </c>
      <c r="L53" s="9"/>
      <c r="M53" s="9"/>
      <c r="N53" s="9">
        <f t="shared" si="1"/>
        <v>0</v>
      </c>
      <c r="O53" s="9"/>
      <c r="P53" s="9"/>
    </row>
    <row r="54" spans="1:16" ht="19.899999999999999" customHeight="1" x14ac:dyDescent="0.25">
      <c r="A54" s="23" t="s">
        <v>101</v>
      </c>
      <c r="B54" s="23" t="s">
        <v>102</v>
      </c>
      <c r="C54" s="11" t="s">
        <v>101</v>
      </c>
      <c r="D54" s="9"/>
      <c r="E54" s="9"/>
      <c r="F54" s="9">
        <f t="shared" si="2"/>
        <v>0</v>
      </c>
      <c r="G54" s="9"/>
      <c r="H54" s="9"/>
      <c r="I54" s="9"/>
      <c r="K54" s="9">
        <f t="shared" si="0"/>
        <v>0</v>
      </c>
      <c r="L54" s="9"/>
      <c r="M54" s="9"/>
      <c r="N54" s="9">
        <f t="shared" si="1"/>
        <v>0</v>
      </c>
      <c r="O54" s="9"/>
      <c r="P54" s="9"/>
    </row>
    <row r="55" spans="1:16" x14ac:dyDescent="0.25">
      <c r="A55" s="23" t="s">
        <v>103</v>
      </c>
      <c r="B55" s="23" t="s">
        <v>104</v>
      </c>
      <c r="C55" s="25" t="s">
        <v>103</v>
      </c>
      <c r="D55" s="9"/>
      <c r="E55" s="9"/>
      <c r="F55" s="9">
        <f t="shared" si="2"/>
        <v>0</v>
      </c>
      <c r="G55" s="9"/>
      <c r="H55" s="9"/>
      <c r="I55" s="9"/>
      <c r="K55" s="9">
        <f t="shared" si="0"/>
        <v>0</v>
      </c>
      <c r="L55" s="9"/>
      <c r="M55" s="9"/>
      <c r="N55" s="9">
        <f t="shared" si="1"/>
        <v>0</v>
      </c>
      <c r="O55" s="9"/>
      <c r="P55" s="9"/>
    </row>
    <row r="56" spans="1:16" ht="46.5" customHeight="1" x14ac:dyDescent="0.25">
      <c r="A56" s="57" t="s">
        <v>109</v>
      </c>
      <c r="B56" s="58"/>
      <c r="C56" s="59"/>
      <c r="D56" s="29">
        <f>D6+D7+SUM(D9:D25)+SUM(D29:D55)</f>
        <v>9548</v>
      </c>
      <c r="E56" s="29">
        <f>SUM(E6:E25)+SUM(E29:E55)</f>
        <v>8154</v>
      </c>
      <c r="F56" s="28">
        <f>G56+H56</f>
        <v>0</v>
      </c>
      <c r="G56" s="29">
        <f>SUM(G6:G25)+SUM(G29:G55)</f>
        <v>0</v>
      </c>
      <c r="H56" s="29">
        <f>SUM(H6:H25)+SUM(H29:H55)</f>
        <v>0</v>
      </c>
      <c r="I56" s="29">
        <f>SUM(I6:I25)+SUM(I29:I55)</f>
        <v>486</v>
      </c>
      <c r="K56" s="28">
        <f t="shared" si="0"/>
        <v>0</v>
      </c>
      <c r="L56" s="29">
        <f>SUM(L6:L25)+SUM(L29:L55)</f>
        <v>0</v>
      </c>
      <c r="M56" s="29">
        <f>SUM(M6:M25)+SUM(M29:M55)</f>
        <v>0</v>
      </c>
      <c r="N56" s="28">
        <f t="shared" si="1"/>
        <v>453</v>
      </c>
      <c r="O56" s="29">
        <f>SUM(O6:O25)+SUM(O29:O55)</f>
        <v>453</v>
      </c>
      <c r="P56" s="29">
        <f>SUM(P6:P25)+SUM(P29:P55)</f>
        <v>0</v>
      </c>
    </row>
    <row r="57" spans="1:16" ht="32.450000000000003" customHeight="1" x14ac:dyDescent="0.3">
      <c r="A57" s="60"/>
      <c r="B57" s="60"/>
      <c r="C57" s="60"/>
      <c r="D57" s="60"/>
      <c r="E57" s="60"/>
      <c r="F57" s="60"/>
      <c r="G57" s="60"/>
      <c r="H57" s="60"/>
      <c r="I57" s="60"/>
      <c r="J57" s="33"/>
    </row>
    <row r="59" spans="1:16" x14ac:dyDescent="0.25">
      <c r="B59" s="61"/>
      <c r="C59" s="61"/>
    </row>
    <row r="60" spans="1:16" x14ac:dyDescent="0.25">
      <c r="B60" s="61"/>
      <c r="C60" s="61"/>
    </row>
    <row r="61" spans="1:16" x14ac:dyDescent="0.25">
      <c r="B61" s="61"/>
      <c r="C61" s="61"/>
    </row>
    <row r="62" spans="1:16" x14ac:dyDescent="0.25">
      <c r="A62" s="62"/>
      <c r="B62" s="61"/>
      <c r="C62" s="61"/>
    </row>
    <row r="63" spans="1:16" x14ac:dyDescent="0.25">
      <c r="A63" s="62"/>
      <c r="B63" s="63"/>
      <c r="C63" s="63"/>
    </row>
  </sheetData>
  <mergeCells count="22">
    <mergeCell ref="A48:A50"/>
    <mergeCell ref="B48:B49"/>
    <mergeCell ref="K4:M4"/>
    <mergeCell ref="N4:P4"/>
    <mergeCell ref="A6:A9"/>
    <mergeCell ref="A18:A19"/>
    <mergeCell ref="B18:B19"/>
    <mergeCell ref="A22:A23"/>
    <mergeCell ref="A25:A28"/>
    <mergeCell ref="A29:A31"/>
    <mergeCell ref="A32:A34"/>
    <mergeCell ref="B32:B34"/>
    <mergeCell ref="A44:A45"/>
    <mergeCell ref="B1:I1"/>
    <mergeCell ref="A3:A5"/>
    <mergeCell ref="B3:B5"/>
    <mergeCell ref="C3:C5"/>
    <mergeCell ref="D3:D5"/>
    <mergeCell ref="E3:I3"/>
    <mergeCell ref="E4:E5"/>
    <mergeCell ref="F4:H4"/>
    <mergeCell ref="I4:I5"/>
  </mergeCells>
  <pageMargins left="0.7" right="0.7" top="0.75" bottom="0.75" header="0.3" footer="0.3"/>
  <pageSetup paperSize="9" scale="45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P63"/>
  <sheetViews>
    <sheetView view="pageBreakPreview" topLeftCell="A21" zoomScale="60" zoomScaleNormal="60" workbookViewId="0">
      <selection activeCell="A52" sqref="A52"/>
    </sheetView>
  </sheetViews>
  <sheetFormatPr defaultRowHeight="15.75" x14ac:dyDescent="0.25"/>
  <cols>
    <col min="1" max="1" width="30.7109375" style="39" customWidth="1"/>
    <col min="2" max="2" width="35.140625" style="39" customWidth="1"/>
    <col min="3" max="3" width="30.28515625" style="39" customWidth="1"/>
    <col min="4" max="4" width="18.5703125" customWidth="1"/>
    <col min="5" max="5" width="19.42578125" customWidth="1"/>
    <col min="6" max="6" width="10.5703125" customWidth="1"/>
    <col min="7" max="7" width="12.28515625" customWidth="1"/>
    <col min="8" max="8" width="15.28515625" customWidth="1"/>
    <col min="9" max="9" width="18" customWidth="1"/>
    <col min="11" max="16" width="8.85546875" hidden="1" customWidth="1"/>
    <col min="236" max="236" width="34" customWidth="1"/>
    <col min="237" max="237" width="11.28515625" customWidth="1"/>
    <col min="238" max="238" width="11" customWidth="1"/>
    <col min="246" max="247" width="10.7109375" customWidth="1"/>
    <col min="249" max="249" width="11.5703125" customWidth="1"/>
    <col min="250" max="250" width="13.7109375" customWidth="1"/>
    <col min="251" max="254" width="9.28515625" customWidth="1"/>
  </cols>
  <sheetData>
    <row r="1" spans="1:16" ht="44.45" customHeight="1" x14ac:dyDescent="0.3">
      <c r="B1" s="456" t="s">
        <v>0</v>
      </c>
      <c r="C1" s="456"/>
      <c r="D1" s="456"/>
      <c r="E1" s="456"/>
      <c r="F1" s="456"/>
      <c r="G1" s="456"/>
      <c r="H1" s="456"/>
      <c r="I1" s="456"/>
    </row>
    <row r="2" spans="1:16" ht="15.6" customHeight="1" thickBot="1" x14ac:dyDescent="0.3">
      <c r="A2" s="40" t="s">
        <v>112</v>
      </c>
      <c r="B2" s="39" t="s">
        <v>113</v>
      </c>
    </row>
    <row r="3" spans="1:16" ht="15.6" customHeight="1" x14ac:dyDescent="0.25">
      <c r="A3" s="457" t="s">
        <v>2</v>
      </c>
      <c r="B3" s="460" t="s">
        <v>3</v>
      </c>
      <c r="C3" s="357" t="s">
        <v>4</v>
      </c>
      <c r="D3" s="360" t="s">
        <v>5</v>
      </c>
      <c r="E3" s="463" t="s">
        <v>6</v>
      </c>
      <c r="F3" s="463"/>
      <c r="G3" s="463"/>
      <c r="H3" s="463"/>
      <c r="I3" s="464"/>
    </row>
    <row r="4" spans="1:16" ht="52.9" customHeight="1" x14ac:dyDescent="0.25">
      <c r="A4" s="458"/>
      <c r="B4" s="461"/>
      <c r="C4" s="358"/>
      <c r="D4" s="361"/>
      <c r="E4" s="361" t="s">
        <v>7</v>
      </c>
      <c r="F4" s="361" t="s">
        <v>8</v>
      </c>
      <c r="G4" s="361"/>
      <c r="H4" s="361"/>
      <c r="I4" s="365" t="s">
        <v>9</v>
      </c>
      <c r="K4" s="465" t="s">
        <v>10</v>
      </c>
      <c r="L4" s="465"/>
      <c r="M4" s="465"/>
      <c r="N4" s="465" t="s">
        <v>11</v>
      </c>
      <c r="O4" s="465"/>
      <c r="P4" s="465"/>
    </row>
    <row r="5" spans="1:16" ht="55.9" customHeight="1" thickBot="1" x14ac:dyDescent="0.3">
      <c r="A5" s="459"/>
      <c r="B5" s="462"/>
      <c r="C5" s="359"/>
      <c r="D5" s="362"/>
      <c r="E5" s="362"/>
      <c r="F5" s="3" t="s">
        <v>12</v>
      </c>
      <c r="G5" s="3" t="s">
        <v>13</v>
      </c>
      <c r="H5" s="3" t="s">
        <v>14</v>
      </c>
      <c r="I5" s="366"/>
      <c r="K5" s="4"/>
      <c r="L5" s="4"/>
      <c r="M5" s="4"/>
      <c r="N5" s="4" t="s">
        <v>15</v>
      </c>
      <c r="O5" s="4" t="s">
        <v>16</v>
      </c>
      <c r="P5" s="4" t="s">
        <v>17</v>
      </c>
    </row>
    <row r="6" spans="1:16" ht="31.15" customHeight="1" x14ac:dyDescent="0.25">
      <c r="A6" s="466" t="s">
        <v>18</v>
      </c>
      <c r="B6" s="41" t="s">
        <v>19</v>
      </c>
      <c r="C6" s="6" t="s">
        <v>20</v>
      </c>
      <c r="D6" s="42"/>
      <c r="E6" s="42"/>
      <c r="F6" s="42">
        <f>G6+H6</f>
        <v>0</v>
      </c>
      <c r="G6" s="42"/>
      <c r="H6" s="42"/>
      <c r="I6" s="42"/>
      <c r="K6" s="9">
        <f>L6+M6</f>
        <v>0</v>
      </c>
      <c r="L6" s="9"/>
      <c r="M6" s="9"/>
      <c r="N6" s="9">
        <f>O6+P6</f>
        <v>0</v>
      </c>
      <c r="O6" s="9"/>
      <c r="P6" s="9"/>
    </row>
    <row r="7" spans="1:16" ht="34.15" customHeight="1" x14ac:dyDescent="0.25">
      <c r="A7" s="466"/>
      <c r="B7" s="23" t="s">
        <v>21</v>
      </c>
      <c r="C7" s="11" t="s">
        <v>20</v>
      </c>
      <c r="D7" s="9"/>
      <c r="E7" s="9"/>
      <c r="F7" s="9">
        <f t="shared" ref="F7:F55" si="0">G7+H7</f>
        <v>0</v>
      </c>
      <c r="G7" s="9"/>
      <c r="H7" s="9"/>
      <c r="I7" s="9"/>
      <c r="K7" s="9">
        <f t="shared" ref="K7:K56" si="1">L7+M7</f>
        <v>0</v>
      </c>
      <c r="L7" s="9"/>
      <c r="M7" s="9"/>
      <c r="N7" s="9">
        <f t="shared" ref="N7:N56" si="2">O7+P7</f>
        <v>0</v>
      </c>
      <c r="O7" s="9"/>
      <c r="P7" s="9"/>
    </row>
    <row r="8" spans="1:16" ht="34.15" customHeight="1" x14ac:dyDescent="0.25">
      <c r="A8" s="466"/>
      <c r="B8" s="43" t="s">
        <v>22</v>
      </c>
      <c r="C8" s="11" t="s">
        <v>20</v>
      </c>
      <c r="D8" s="9"/>
      <c r="E8" s="9"/>
      <c r="F8" s="9"/>
      <c r="G8" s="9"/>
      <c r="H8" s="9"/>
      <c r="I8" s="9"/>
      <c r="K8" s="9"/>
      <c r="L8" s="9"/>
      <c r="M8" s="9"/>
      <c r="N8" s="9"/>
      <c r="O8" s="9"/>
      <c r="P8" s="9"/>
    </row>
    <row r="9" spans="1:16" ht="26.45" customHeight="1" x14ac:dyDescent="0.25">
      <c r="A9" s="467"/>
      <c r="B9" s="23" t="s">
        <v>23</v>
      </c>
      <c r="C9" s="11" t="s">
        <v>24</v>
      </c>
      <c r="D9" s="9"/>
      <c r="E9" s="9"/>
      <c r="F9" s="9">
        <f t="shared" si="0"/>
        <v>0</v>
      </c>
      <c r="G9" s="9"/>
      <c r="H9" s="9"/>
      <c r="I9" s="9"/>
      <c r="K9" s="9">
        <f t="shared" si="1"/>
        <v>0</v>
      </c>
      <c r="L9" s="9"/>
      <c r="M9" s="9"/>
      <c r="N9" s="9">
        <f t="shared" si="2"/>
        <v>0</v>
      </c>
      <c r="O9" s="9"/>
      <c r="P9" s="9"/>
    </row>
    <row r="10" spans="1:16" ht="32.450000000000003" customHeight="1" x14ac:dyDescent="0.25">
      <c r="A10" s="23" t="s">
        <v>25</v>
      </c>
      <c r="B10" s="23" t="s">
        <v>26</v>
      </c>
      <c r="C10" s="11" t="s">
        <v>20</v>
      </c>
      <c r="D10" s="9"/>
      <c r="E10" s="9"/>
      <c r="F10" s="9">
        <f t="shared" si="0"/>
        <v>0</v>
      </c>
      <c r="G10" s="9"/>
      <c r="H10" s="9"/>
      <c r="I10" s="9"/>
      <c r="K10" s="9">
        <f t="shared" si="1"/>
        <v>0</v>
      </c>
      <c r="L10" s="9"/>
      <c r="M10" s="9"/>
      <c r="N10" s="9">
        <f t="shared" si="2"/>
        <v>0</v>
      </c>
      <c r="O10" s="9"/>
      <c r="P10" s="9"/>
    </row>
    <row r="11" spans="1:16" x14ac:dyDescent="0.25">
      <c r="A11" s="23" t="s">
        <v>27</v>
      </c>
      <c r="B11" s="23" t="s">
        <v>28</v>
      </c>
      <c r="C11" s="11" t="s">
        <v>27</v>
      </c>
      <c r="D11" s="9"/>
      <c r="E11" s="9"/>
      <c r="F11" s="9">
        <f t="shared" si="0"/>
        <v>0</v>
      </c>
      <c r="G11" s="9"/>
      <c r="H11" s="9"/>
      <c r="I11" s="9"/>
      <c r="K11" s="9">
        <f t="shared" si="1"/>
        <v>0</v>
      </c>
      <c r="L11" s="9"/>
      <c r="M11" s="9"/>
      <c r="N11" s="9">
        <f t="shared" si="2"/>
        <v>0</v>
      </c>
      <c r="O11" s="9"/>
      <c r="P11" s="9"/>
    </row>
    <row r="12" spans="1:16" x14ac:dyDescent="0.25">
      <c r="A12" s="23" t="s">
        <v>29</v>
      </c>
      <c r="B12" s="23" t="s">
        <v>30</v>
      </c>
      <c r="C12" s="11" t="s">
        <v>29</v>
      </c>
      <c r="D12" s="9"/>
      <c r="E12" s="9"/>
      <c r="F12" s="9">
        <f t="shared" si="0"/>
        <v>0</v>
      </c>
      <c r="G12" s="9"/>
      <c r="H12" s="9"/>
      <c r="I12" s="9"/>
      <c r="K12" s="9">
        <f t="shared" si="1"/>
        <v>0</v>
      </c>
      <c r="L12" s="9"/>
      <c r="M12" s="9"/>
      <c r="N12" s="9">
        <f t="shared" si="2"/>
        <v>0</v>
      </c>
      <c r="O12" s="9"/>
      <c r="P12" s="9"/>
    </row>
    <row r="13" spans="1:16" x14ac:dyDescent="0.25">
      <c r="A13" s="23" t="s">
        <v>31</v>
      </c>
      <c r="B13" s="23" t="s">
        <v>32</v>
      </c>
      <c r="C13" s="11" t="s">
        <v>20</v>
      </c>
      <c r="D13" s="52">
        <v>370</v>
      </c>
      <c r="E13" s="9"/>
      <c r="F13" s="9">
        <f t="shared" si="0"/>
        <v>0</v>
      </c>
      <c r="G13" s="9"/>
      <c r="H13" s="9"/>
      <c r="I13" s="9"/>
      <c r="K13" s="9">
        <f t="shared" si="1"/>
        <v>0</v>
      </c>
      <c r="L13" s="9"/>
      <c r="M13" s="9"/>
      <c r="N13" s="9">
        <f t="shared" si="2"/>
        <v>25</v>
      </c>
      <c r="O13" s="9">
        <v>25</v>
      </c>
      <c r="P13" s="9"/>
    </row>
    <row r="14" spans="1:16" x14ac:dyDescent="0.25">
      <c r="A14" s="44" t="s">
        <v>33</v>
      </c>
      <c r="B14" s="44" t="s">
        <v>34</v>
      </c>
      <c r="C14" s="14" t="s">
        <v>20</v>
      </c>
      <c r="D14" s="9"/>
      <c r="E14" s="9"/>
      <c r="F14" s="9">
        <f t="shared" si="0"/>
        <v>0</v>
      </c>
      <c r="G14" s="9"/>
      <c r="H14" s="9"/>
      <c r="I14" s="9"/>
      <c r="K14" s="9">
        <f t="shared" si="1"/>
        <v>0</v>
      </c>
      <c r="L14" s="9"/>
      <c r="M14" s="9"/>
      <c r="N14" s="9">
        <f t="shared" si="2"/>
        <v>0</v>
      </c>
      <c r="O14" s="9"/>
      <c r="P14" s="9"/>
    </row>
    <row r="15" spans="1:16" ht="31.5" x14ac:dyDescent="0.25">
      <c r="A15" s="23" t="s">
        <v>35</v>
      </c>
      <c r="B15" s="23" t="s">
        <v>36</v>
      </c>
      <c r="C15" s="11" t="s">
        <v>37</v>
      </c>
      <c r="D15" s="9"/>
      <c r="E15" s="9"/>
      <c r="F15" s="9">
        <f t="shared" si="0"/>
        <v>0</v>
      </c>
      <c r="G15" s="9"/>
      <c r="H15" s="9"/>
      <c r="I15" s="9"/>
      <c r="K15" s="9">
        <f t="shared" si="1"/>
        <v>0</v>
      </c>
      <c r="L15" s="9"/>
      <c r="M15" s="9"/>
      <c r="N15" s="9">
        <f t="shared" si="2"/>
        <v>0</v>
      </c>
      <c r="O15" s="9"/>
      <c r="P15" s="9"/>
    </row>
    <row r="16" spans="1:16" x14ac:dyDescent="0.25">
      <c r="A16" s="23" t="s">
        <v>38</v>
      </c>
      <c r="B16" s="23" t="s">
        <v>39</v>
      </c>
      <c r="C16" s="11" t="s">
        <v>40</v>
      </c>
      <c r="D16" s="9"/>
      <c r="E16" s="9"/>
      <c r="F16" s="9">
        <f t="shared" si="0"/>
        <v>0</v>
      </c>
      <c r="G16" s="9"/>
      <c r="H16" s="9"/>
      <c r="I16" s="9"/>
      <c r="K16" s="9">
        <f t="shared" si="1"/>
        <v>0</v>
      </c>
      <c r="L16" s="9"/>
      <c r="M16" s="9"/>
      <c r="N16" s="9">
        <f t="shared" si="2"/>
        <v>0</v>
      </c>
      <c r="O16" s="9"/>
      <c r="P16" s="9"/>
    </row>
    <row r="17" spans="1:16" ht="24.6" customHeight="1" x14ac:dyDescent="0.25">
      <c r="A17" s="23" t="s">
        <v>41</v>
      </c>
      <c r="B17" s="23" t="s">
        <v>42</v>
      </c>
      <c r="C17" s="11"/>
      <c r="D17" s="9"/>
      <c r="E17" s="9"/>
      <c r="F17" s="9">
        <f t="shared" si="0"/>
        <v>0</v>
      </c>
      <c r="G17" s="9"/>
      <c r="H17" s="9"/>
      <c r="I17" s="9"/>
      <c r="K17" s="9">
        <f t="shared" si="1"/>
        <v>0</v>
      </c>
      <c r="L17" s="9"/>
      <c r="M17" s="9"/>
      <c r="N17" s="9">
        <f t="shared" si="2"/>
        <v>0</v>
      </c>
      <c r="O17" s="9"/>
      <c r="P17" s="9"/>
    </row>
    <row r="18" spans="1:16" ht="35.450000000000003" customHeight="1" x14ac:dyDescent="0.25">
      <c r="A18" s="345" t="s">
        <v>43</v>
      </c>
      <c r="B18" s="345" t="s">
        <v>44</v>
      </c>
      <c r="C18" s="11" t="s">
        <v>45</v>
      </c>
      <c r="D18" s="45"/>
      <c r="E18" s="45"/>
      <c r="F18" s="45">
        <f t="shared" si="0"/>
        <v>0</v>
      </c>
      <c r="G18" s="45"/>
      <c r="H18" s="45"/>
      <c r="I18" s="45"/>
      <c r="K18" s="9"/>
      <c r="L18" s="9"/>
      <c r="M18" s="9"/>
      <c r="N18" s="9"/>
      <c r="O18" s="9"/>
      <c r="P18" s="9"/>
    </row>
    <row r="19" spans="1:16" ht="31.5" x14ac:dyDescent="0.25">
      <c r="A19" s="346"/>
      <c r="B19" s="346"/>
      <c r="C19" s="11" t="s">
        <v>46</v>
      </c>
      <c r="D19" s="45"/>
      <c r="E19" s="45"/>
      <c r="F19" s="45">
        <f t="shared" si="0"/>
        <v>0</v>
      </c>
      <c r="G19" s="45"/>
      <c r="H19" s="45"/>
      <c r="I19" s="45"/>
      <c r="K19" s="9">
        <f t="shared" si="1"/>
        <v>0</v>
      </c>
      <c r="L19" s="9"/>
      <c r="M19" s="9"/>
      <c r="N19" s="9">
        <f t="shared" si="2"/>
        <v>0</v>
      </c>
      <c r="O19" s="9"/>
      <c r="P19" s="9"/>
    </row>
    <row r="20" spans="1:16" x14ac:dyDescent="0.25">
      <c r="A20" s="23" t="s">
        <v>47</v>
      </c>
      <c r="B20" s="23" t="s">
        <v>48</v>
      </c>
      <c r="C20" s="11" t="s">
        <v>49</v>
      </c>
      <c r="D20" s="9"/>
      <c r="E20" s="9"/>
      <c r="F20" s="9">
        <f t="shared" si="0"/>
        <v>0</v>
      </c>
      <c r="G20" s="9"/>
      <c r="H20" s="9"/>
      <c r="I20" s="9"/>
      <c r="K20" s="9">
        <f t="shared" si="1"/>
        <v>0</v>
      </c>
      <c r="L20" s="9"/>
      <c r="M20" s="9"/>
      <c r="N20" s="9">
        <f t="shared" si="2"/>
        <v>0</v>
      </c>
      <c r="O20" s="9"/>
      <c r="P20" s="9"/>
    </row>
    <row r="21" spans="1:16" ht="16.149999999999999" customHeight="1" x14ac:dyDescent="0.25">
      <c r="A21" s="44" t="s">
        <v>50</v>
      </c>
      <c r="B21" s="44" t="s">
        <v>51</v>
      </c>
      <c r="C21" s="14" t="s">
        <v>20</v>
      </c>
      <c r="D21" s="9"/>
      <c r="E21" s="9"/>
      <c r="F21" s="9">
        <f t="shared" si="0"/>
        <v>0</v>
      </c>
      <c r="G21" s="9"/>
      <c r="H21" s="9"/>
      <c r="I21" s="9"/>
      <c r="K21" s="9">
        <f t="shared" si="1"/>
        <v>0</v>
      </c>
      <c r="L21" s="9"/>
      <c r="M21" s="9"/>
      <c r="N21" s="9">
        <f t="shared" si="2"/>
        <v>0</v>
      </c>
      <c r="O21" s="9"/>
      <c r="P21" s="9"/>
    </row>
    <row r="22" spans="1:16" ht="16.149999999999999" customHeight="1" x14ac:dyDescent="0.25">
      <c r="A22" s="468" t="s">
        <v>52</v>
      </c>
      <c r="B22" s="23" t="s">
        <v>53</v>
      </c>
      <c r="C22" s="11" t="s">
        <v>20</v>
      </c>
      <c r="D22" s="9"/>
      <c r="E22" s="9"/>
      <c r="F22" s="9">
        <f t="shared" si="0"/>
        <v>0</v>
      </c>
      <c r="G22" s="9"/>
      <c r="H22" s="9"/>
      <c r="I22" s="9"/>
      <c r="K22" s="9">
        <f t="shared" si="1"/>
        <v>0</v>
      </c>
      <c r="L22" s="9"/>
      <c r="M22" s="9"/>
      <c r="N22" s="9">
        <f t="shared" si="2"/>
        <v>0</v>
      </c>
      <c r="O22" s="9"/>
      <c r="P22" s="9"/>
    </row>
    <row r="23" spans="1:16" ht="43.9" customHeight="1" x14ac:dyDescent="0.25">
      <c r="A23" s="469"/>
      <c r="B23" s="47" t="s">
        <v>54</v>
      </c>
      <c r="C23" s="16" t="s">
        <v>37</v>
      </c>
      <c r="D23" s="9"/>
      <c r="E23" s="9"/>
      <c r="F23" s="9">
        <f t="shared" si="0"/>
        <v>0</v>
      </c>
      <c r="G23" s="9"/>
      <c r="H23" s="9"/>
      <c r="I23" s="9"/>
      <c r="K23" s="9">
        <f t="shared" si="1"/>
        <v>0</v>
      </c>
      <c r="L23" s="9"/>
      <c r="M23" s="9"/>
      <c r="N23" s="9">
        <f t="shared" si="2"/>
        <v>0</v>
      </c>
      <c r="O23" s="9"/>
      <c r="P23" s="9"/>
    </row>
    <row r="24" spans="1:16" ht="31.5" x14ac:dyDescent="0.25">
      <c r="A24" s="23" t="s">
        <v>55</v>
      </c>
      <c r="B24" s="23" t="s">
        <v>56</v>
      </c>
      <c r="C24" s="16" t="s">
        <v>45</v>
      </c>
      <c r="D24" s="9"/>
      <c r="E24" s="9"/>
      <c r="F24" s="9">
        <f t="shared" si="0"/>
        <v>0</v>
      </c>
      <c r="G24" s="9"/>
      <c r="H24" s="9"/>
      <c r="I24" s="9"/>
      <c r="K24" s="9">
        <f t="shared" si="1"/>
        <v>0</v>
      </c>
      <c r="L24" s="9"/>
      <c r="M24" s="9"/>
      <c r="N24" s="9">
        <f t="shared" si="2"/>
        <v>0</v>
      </c>
      <c r="O24" s="9"/>
      <c r="P24" s="9"/>
    </row>
    <row r="25" spans="1:16" x14ac:dyDescent="0.25">
      <c r="A25" s="468" t="s">
        <v>57</v>
      </c>
      <c r="B25" s="23" t="s">
        <v>58</v>
      </c>
      <c r="C25" s="11" t="s">
        <v>20</v>
      </c>
      <c r="D25" s="9">
        <f>D26+D27+D28</f>
        <v>905</v>
      </c>
      <c r="E25" s="9">
        <f>E26+E27+E28</f>
        <v>0</v>
      </c>
      <c r="F25" s="9">
        <f t="shared" si="0"/>
        <v>905</v>
      </c>
      <c r="G25" s="9">
        <f>G26+G27+G28</f>
        <v>905</v>
      </c>
      <c r="H25" s="9">
        <f>H26+H27+H28</f>
        <v>0</v>
      </c>
      <c r="I25" s="9">
        <f>I26+I27+I28</f>
        <v>0</v>
      </c>
      <c r="K25" s="9">
        <f t="shared" si="1"/>
        <v>0</v>
      </c>
      <c r="L25" s="9">
        <f>L26+L27+L28</f>
        <v>0</v>
      </c>
      <c r="M25" s="9">
        <f>M26+M27+M28</f>
        <v>0</v>
      </c>
      <c r="N25" s="9">
        <f t="shared" si="2"/>
        <v>40</v>
      </c>
      <c r="O25" s="9">
        <f>O26+O27+O28</f>
        <v>40</v>
      </c>
      <c r="P25" s="9">
        <f>P26+P27+P28</f>
        <v>0</v>
      </c>
    </row>
    <row r="26" spans="1:16" x14ac:dyDescent="0.25">
      <c r="A26" s="470"/>
      <c r="B26" s="43" t="s">
        <v>59</v>
      </c>
      <c r="C26" s="11" t="s">
        <v>20</v>
      </c>
      <c r="D26" s="9">
        <f>F26</f>
        <v>0</v>
      </c>
      <c r="E26" s="9"/>
      <c r="F26" s="9">
        <f t="shared" si="0"/>
        <v>0</v>
      </c>
      <c r="G26" s="9"/>
      <c r="H26" s="9"/>
      <c r="I26" s="9"/>
      <c r="K26" s="9">
        <f t="shared" si="1"/>
        <v>0</v>
      </c>
      <c r="L26" s="9"/>
      <c r="M26" s="9"/>
      <c r="N26" s="9">
        <f t="shared" si="2"/>
        <v>0</v>
      </c>
      <c r="O26" s="9"/>
      <c r="P26" s="9"/>
    </row>
    <row r="27" spans="1:16" ht="83.45" customHeight="1" x14ac:dyDescent="0.25">
      <c r="A27" s="470"/>
      <c r="B27" s="43" t="s">
        <v>60</v>
      </c>
      <c r="C27" s="11" t="s">
        <v>20</v>
      </c>
      <c r="D27" s="9">
        <f>F27</f>
        <v>0</v>
      </c>
      <c r="E27" s="9"/>
      <c r="F27" s="9">
        <f t="shared" si="0"/>
        <v>0</v>
      </c>
      <c r="G27" s="9"/>
      <c r="H27" s="9"/>
      <c r="I27" s="9"/>
      <c r="K27" s="9">
        <f t="shared" si="1"/>
        <v>0</v>
      </c>
      <c r="L27" s="9"/>
      <c r="M27" s="9"/>
      <c r="N27" s="9">
        <f t="shared" si="2"/>
        <v>0</v>
      </c>
      <c r="O27" s="9"/>
      <c r="P27" s="9"/>
    </row>
    <row r="28" spans="1:16" ht="78.75" x14ac:dyDescent="0.25">
      <c r="A28" s="469"/>
      <c r="B28" s="43" t="s">
        <v>61</v>
      </c>
      <c r="C28" s="11" t="s">
        <v>20</v>
      </c>
      <c r="D28" s="9">
        <f>F28</f>
        <v>905</v>
      </c>
      <c r="E28" s="9"/>
      <c r="F28" s="9">
        <f t="shared" si="0"/>
        <v>905</v>
      </c>
      <c r="G28" s="9">
        <v>905</v>
      </c>
      <c r="H28" s="9"/>
      <c r="I28" s="9"/>
      <c r="K28" s="9">
        <f t="shared" si="1"/>
        <v>0</v>
      </c>
      <c r="L28" s="9"/>
      <c r="M28" s="9"/>
      <c r="N28" s="9">
        <f t="shared" si="2"/>
        <v>40</v>
      </c>
      <c r="O28" s="9">
        <v>40</v>
      </c>
      <c r="P28" s="9"/>
    </row>
    <row r="29" spans="1:16" ht="31.5" x14ac:dyDescent="0.25">
      <c r="A29" s="471" t="s">
        <v>62</v>
      </c>
      <c r="B29" s="23" t="s">
        <v>63</v>
      </c>
      <c r="C29" s="11" t="s">
        <v>37</v>
      </c>
      <c r="D29" s="9">
        <v>577</v>
      </c>
      <c r="E29" s="9"/>
      <c r="F29" s="9">
        <f t="shared" si="0"/>
        <v>0</v>
      </c>
      <c r="G29" s="9"/>
      <c r="H29" s="9"/>
      <c r="I29" s="9"/>
      <c r="K29" s="9">
        <f t="shared" si="1"/>
        <v>0</v>
      </c>
      <c r="L29" s="9"/>
      <c r="M29" s="9"/>
      <c r="N29" s="9">
        <f t="shared" si="2"/>
        <v>70</v>
      </c>
      <c r="O29" s="9">
        <v>70</v>
      </c>
      <c r="P29" s="9"/>
    </row>
    <row r="30" spans="1:16" ht="47.25" x14ac:dyDescent="0.25">
      <c r="A30" s="471"/>
      <c r="B30" s="23" t="s">
        <v>64</v>
      </c>
      <c r="C30" s="11" t="s">
        <v>37</v>
      </c>
      <c r="D30" s="9">
        <v>0</v>
      </c>
      <c r="E30" s="9"/>
      <c r="F30" s="9">
        <f t="shared" si="0"/>
        <v>0</v>
      </c>
      <c r="G30" s="9"/>
      <c r="H30" s="9"/>
      <c r="I30" s="9"/>
      <c r="K30" s="9">
        <f t="shared" si="1"/>
        <v>0</v>
      </c>
      <c r="L30" s="9"/>
      <c r="M30" s="9"/>
      <c r="N30" s="9">
        <f t="shared" si="2"/>
        <v>0</v>
      </c>
      <c r="O30" s="9"/>
      <c r="P30" s="9"/>
    </row>
    <row r="31" spans="1:16" x14ac:dyDescent="0.25">
      <c r="A31" s="471"/>
      <c r="B31" s="48" t="s">
        <v>65</v>
      </c>
      <c r="C31" s="11" t="s">
        <v>20</v>
      </c>
      <c r="D31" s="9"/>
      <c r="E31" s="9"/>
      <c r="F31" s="9">
        <f t="shared" si="0"/>
        <v>0</v>
      </c>
      <c r="G31" s="9"/>
      <c r="H31" s="9"/>
      <c r="I31" s="9"/>
      <c r="K31" s="9">
        <f t="shared" si="1"/>
        <v>0</v>
      </c>
      <c r="L31" s="9"/>
      <c r="M31" s="9"/>
      <c r="N31" s="9">
        <f t="shared" si="2"/>
        <v>0</v>
      </c>
      <c r="O31" s="9"/>
      <c r="P31" s="9"/>
    </row>
    <row r="32" spans="1:16" x14ac:dyDescent="0.25">
      <c r="A32" s="345" t="s">
        <v>66</v>
      </c>
      <c r="B32" s="345" t="s">
        <v>67</v>
      </c>
      <c r="C32" s="11" t="s">
        <v>66</v>
      </c>
      <c r="D32" s="45"/>
      <c r="E32" s="45"/>
      <c r="F32" s="45">
        <f t="shared" si="0"/>
        <v>0</v>
      </c>
      <c r="G32" s="45"/>
      <c r="H32" s="45"/>
      <c r="I32" s="45"/>
      <c r="K32" s="9">
        <f t="shared" si="1"/>
        <v>0</v>
      </c>
      <c r="L32" s="9"/>
      <c r="M32" s="9"/>
      <c r="N32" s="9">
        <f t="shared" si="2"/>
        <v>0</v>
      </c>
      <c r="O32" s="9"/>
      <c r="P32" s="9"/>
    </row>
    <row r="33" spans="1:16" ht="31.5" x14ac:dyDescent="0.25">
      <c r="A33" s="373"/>
      <c r="B33" s="373"/>
      <c r="C33" s="11" t="s">
        <v>37</v>
      </c>
      <c r="D33" s="45"/>
      <c r="E33" s="45"/>
      <c r="F33" s="45">
        <f t="shared" si="0"/>
        <v>0</v>
      </c>
      <c r="G33" s="45"/>
      <c r="H33" s="45"/>
      <c r="I33" s="45"/>
      <c r="K33" s="9"/>
      <c r="L33" s="9"/>
      <c r="M33" s="9"/>
      <c r="N33" s="9"/>
      <c r="O33" s="9"/>
      <c r="P33" s="9"/>
    </row>
    <row r="34" spans="1:16" x14ac:dyDescent="0.25">
      <c r="A34" s="346"/>
      <c r="B34" s="346"/>
      <c r="C34" s="11" t="s">
        <v>68</v>
      </c>
      <c r="D34" s="45"/>
      <c r="E34" s="45"/>
      <c r="F34" s="45">
        <f>G34+H34</f>
        <v>0</v>
      </c>
      <c r="G34" s="45"/>
      <c r="H34" s="45"/>
      <c r="I34" s="45"/>
      <c r="K34" s="9"/>
      <c r="L34" s="9"/>
      <c r="M34" s="9"/>
      <c r="N34" s="9"/>
      <c r="O34" s="9"/>
      <c r="P34" s="9"/>
    </row>
    <row r="35" spans="1:16" ht="31.5" x14ac:dyDescent="0.25">
      <c r="A35" s="49" t="s">
        <v>69</v>
      </c>
      <c r="B35" s="50" t="s">
        <v>70</v>
      </c>
      <c r="C35" s="21" t="s">
        <v>69</v>
      </c>
      <c r="D35" s="9"/>
      <c r="E35" s="9"/>
      <c r="F35" s="9">
        <f t="shared" si="0"/>
        <v>0</v>
      </c>
      <c r="G35" s="9"/>
      <c r="H35" s="9"/>
      <c r="I35" s="9"/>
      <c r="K35" s="9">
        <f t="shared" si="1"/>
        <v>0</v>
      </c>
      <c r="L35" s="9"/>
      <c r="M35" s="9"/>
      <c r="N35" s="9">
        <f t="shared" si="2"/>
        <v>0</v>
      </c>
      <c r="O35" s="9"/>
      <c r="P35" s="9"/>
    </row>
    <row r="36" spans="1:16" ht="16.149999999999999" customHeight="1" x14ac:dyDescent="0.25">
      <c r="A36" s="23" t="s">
        <v>71</v>
      </c>
      <c r="B36" s="23" t="s">
        <v>72</v>
      </c>
      <c r="C36" s="11" t="s">
        <v>20</v>
      </c>
      <c r="D36" s="9"/>
      <c r="E36" s="9"/>
      <c r="F36" s="9">
        <f t="shared" si="0"/>
        <v>0</v>
      </c>
      <c r="G36" s="9"/>
      <c r="H36" s="9"/>
      <c r="I36" s="9"/>
      <c r="K36" s="9">
        <f t="shared" si="1"/>
        <v>0</v>
      </c>
      <c r="L36" s="9"/>
      <c r="M36" s="9"/>
      <c r="N36" s="9">
        <f t="shared" si="2"/>
        <v>0</v>
      </c>
      <c r="O36" s="9"/>
      <c r="P36" s="9"/>
    </row>
    <row r="37" spans="1:16" x14ac:dyDescent="0.25">
      <c r="A37" s="44" t="s">
        <v>40</v>
      </c>
      <c r="B37" s="44" t="s">
        <v>73</v>
      </c>
      <c r="C37" s="14" t="s">
        <v>40</v>
      </c>
      <c r="D37" s="9"/>
      <c r="E37" s="9"/>
      <c r="F37" s="9">
        <f t="shared" si="0"/>
        <v>0</v>
      </c>
      <c r="G37" s="9"/>
      <c r="H37" s="9"/>
      <c r="I37" s="9"/>
      <c r="K37" s="9">
        <f t="shared" si="1"/>
        <v>0</v>
      </c>
      <c r="L37" s="9"/>
      <c r="M37" s="9"/>
      <c r="N37" s="9">
        <f t="shared" si="2"/>
        <v>0</v>
      </c>
      <c r="O37" s="9"/>
      <c r="P37" s="9"/>
    </row>
    <row r="38" spans="1:16" x14ac:dyDescent="0.25">
      <c r="A38" s="44" t="s">
        <v>74</v>
      </c>
      <c r="B38" s="44" t="s">
        <v>75</v>
      </c>
      <c r="C38" s="14" t="s">
        <v>74</v>
      </c>
      <c r="D38" s="9"/>
      <c r="E38" s="9"/>
      <c r="F38" s="9">
        <f t="shared" si="0"/>
        <v>0</v>
      </c>
      <c r="G38" s="9"/>
      <c r="H38" s="9"/>
      <c r="I38" s="9"/>
      <c r="K38" s="9">
        <f t="shared" si="1"/>
        <v>0</v>
      </c>
      <c r="L38" s="9"/>
      <c r="M38" s="9"/>
      <c r="N38" s="9">
        <f t="shared" si="2"/>
        <v>0</v>
      </c>
      <c r="O38" s="9"/>
      <c r="P38" s="9"/>
    </row>
    <row r="39" spans="1:16" x14ac:dyDescent="0.25">
      <c r="A39" s="23" t="s">
        <v>76</v>
      </c>
      <c r="B39" s="23" t="s">
        <v>77</v>
      </c>
      <c r="C39" s="11" t="s">
        <v>76</v>
      </c>
      <c r="D39" s="9"/>
      <c r="E39" s="9"/>
      <c r="F39" s="9">
        <f t="shared" si="0"/>
        <v>0</v>
      </c>
      <c r="G39" s="9"/>
      <c r="H39" s="9"/>
      <c r="I39" s="9"/>
      <c r="K39" s="9">
        <f t="shared" si="1"/>
        <v>0</v>
      </c>
      <c r="L39" s="9"/>
      <c r="M39" s="9"/>
      <c r="N39" s="9">
        <f t="shared" si="2"/>
        <v>0</v>
      </c>
      <c r="O39" s="9"/>
      <c r="P39" s="9"/>
    </row>
    <row r="40" spans="1:16" x14ac:dyDescent="0.25">
      <c r="A40" s="23" t="s">
        <v>49</v>
      </c>
      <c r="B40" s="23" t="s">
        <v>78</v>
      </c>
      <c r="C40" s="11" t="s">
        <v>49</v>
      </c>
      <c r="D40" s="9"/>
      <c r="E40" s="9"/>
      <c r="F40" s="9">
        <f t="shared" si="0"/>
        <v>0</v>
      </c>
      <c r="G40" s="9"/>
      <c r="H40" s="9"/>
      <c r="I40" s="9"/>
      <c r="K40" s="9">
        <f t="shared" si="1"/>
        <v>0</v>
      </c>
      <c r="L40" s="9"/>
      <c r="M40" s="53"/>
      <c r="N40" s="9">
        <f t="shared" si="2"/>
        <v>0</v>
      </c>
      <c r="O40" s="9"/>
      <c r="P40" s="53"/>
    </row>
    <row r="41" spans="1:16" x14ac:dyDescent="0.25">
      <c r="A41" s="23" t="s">
        <v>79</v>
      </c>
      <c r="B41" s="23" t="s">
        <v>80</v>
      </c>
      <c r="C41" s="11" t="s">
        <v>20</v>
      </c>
      <c r="D41" s="9"/>
      <c r="E41" s="9"/>
      <c r="F41" s="9">
        <f t="shared" si="0"/>
        <v>0</v>
      </c>
      <c r="G41" s="9"/>
      <c r="H41" s="9"/>
      <c r="I41" s="9"/>
      <c r="K41" s="9">
        <f t="shared" si="1"/>
        <v>0</v>
      </c>
      <c r="L41" s="9"/>
      <c r="M41" s="9"/>
      <c r="N41" s="9">
        <f t="shared" si="2"/>
        <v>0</v>
      </c>
      <c r="O41" s="9"/>
      <c r="P41" s="9"/>
    </row>
    <row r="42" spans="1:16" x14ac:dyDescent="0.25">
      <c r="A42" s="23" t="s">
        <v>81</v>
      </c>
      <c r="B42" s="23" t="s">
        <v>82</v>
      </c>
      <c r="C42" s="11" t="s">
        <v>20</v>
      </c>
      <c r="D42" s="9"/>
      <c r="E42" s="9"/>
      <c r="F42" s="9">
        <f t="shared" si="0"/>
        <v>0</v>
      </c>
      <c r="G42" s="9"/>
      <c r="H42" s="9"/>
      <c r="I42" s="9"/>
      <c r="K42" s="9">
        <f t="shared" si="1"/>
        <v>0</v>
      </c>
      <c r="L42" s="9"/>
      <c r="M42" s="9"/>
      <c r="N42" s="9">
        <f t="shared" si="2"/>
        <v>0</v>
      </c>
      <c r="O42" s="9"/>
      <c r="P42" s="9"/>
    </row>
    <row r="43" spans="1:16" x14ac:dyDescent="0.25">
      <c r="A43" s="23" t="s">
        <v>83</v>
      </c>
      <c r="B43" s="23" t="s">
        <v>84</v>
      </c>
      <c r="C43" s="11" t="s">
        <v>83</v>
      </c>
      <c r="D43" s="9"/>
      <c r="E43" s="9"/>
      <c r="F43" s="9">
        <f t="shared" si="0"/>
        <v>0</v>
      </c>
      <c r="G43" s="9"/>
      <c r="H43" s="9"/>
      <c r="I43" s="9"/>
      <c r="K43" s="9">
        <f t="shared" si="1"/>
        <v>0</v>
      </c>
      <c r="L43" s="9"/>
      <c r="M43" s="9"/>
      <c r="N43" s="9">
        <f t="shared" si="2"/>
        <v>0</v>
      </c>
      <c r="O43" s="9"/>
      <c r="P43" s="9"/>
    </row>
    <row r="44" spans="1:16" ht="31.5" x14ac:dyDescent="0.25">
      <c r="A44" s="375" t="s">
        <v>37</v>
      </c>
      <c r="B44" s="23" t="s">
        <v>85</v>
      </c>
      <c r="C44" s="11" t="s">
        <v>37</v>
      </c>
      <c r="D44" s="9"/>
      <c r="E44" s="9"/>
      <c r="F44" s="9">
        <f t="shared" si="0"/>
        <v>0</v>
      </c>
      <c r="G44" s="9"/>
      <c r="H44" s="9"/>
      <c r="I44" s="9"/>
      <c r="K44" s="9">
        <f t="shared" si="1"/>
        <v>0</v>
      </c>
      <c r="L44" s="9"/>
      <c r="M44" s="9"/>
      <c r="N44" s="9">
        <f t="shared" si="2"/>
        <v>0</v>
      </c>
      <c r="O44" s="9"/>
      <c r="P44" s="9"/>
    </row>
    <row r="45" spans="1:16" ht="31.5" x14ac:dyDescent="0.25">
      <c r="A45" s="375"/>
      <c r="B45" s="23" t="s">
        <v>86</v>
      </c>
      <c r="C45" s="11" t="s">
        <v>37</v>
      </c>
      <c r="D45" s="9"/>
      <c r="E45" s="9"/>
      <c r="F45" s="9">
        <f t="shared" si="0"/>
        <v>0</v>
      </c>
      <c r="G45" s="9"/>
      <c r="H45" s="9"/>
      <c r="I45" s="9"/>
      <c r="K45" s="9">
        <f t="shared" si="1"/>
        <v>0</v>
      </c>
      <c r="L45" s="9"/>
      <c r="M45" s="9"/>
      <c r="N45" s="9">
        <f t="shared" si="2"/>
        <v>0</v>
      </c>
      <c r="O45" s="9"/>
      <c r="P45" s="9"/>
    </row>
    <row r="46" spans="1:16" x14ac:dyDescent="0.25">
      <c r="A46" s="23" t="s">
        <v>87</v>
      </c>
      <c r="B46" s="23" t="s">
        <v>88</v>
      </c>
      <c r="C46" s="11" t="s">
        <v>20</v>
      </c>
      <c r="D46" s="9">
        <v>475</v>
      </c>
      <c r="E46" s="9"/>
      <c r="F46" s="9">
        <f t="shared" si="0"/>
        <v>0</v>
      </c>
      <c r="G46" s="54"/>
      <c r="H46" s="9"/>
      <c r="I46" s="9"/>
      <c r="K46" s="9">
        <f t="shared" si="1"/>
        <v>0</v>
      </c>
      <c r="L46" s="55"/>
      <c r="M46" s="9"/>
      <c r="N46" s="9">
        <f t="shared" si="2"/>
        <v>45</v>
      </c>
      <c r="O46" s="55">
        <v>45</v>
      </c>
      <c r="P46" s="9"/>
    </row>
    <row r="47" spans="1:16" x14ac:dyDescent="0.25">
      <c r="A47" s="23" t="s">
        <v>89</v>
      </c>
      <c r="B47" s="23" t="s">
        <v>90</v>
      </c>
      <c r="C47" s="11" t="s">
        <v>89</v>
      </c>
      <c r="D47" s="9"/>
      <c r="E47" s="9"/>
      <c r="F47" s="9">
        <f t="shared" si="0"/>
        <v>0</v>
      </c>
      <c r="G47" s="9"/>
      <c r="H47" s="9"/>
      <c r="I47" s="9"/>
      <c r="K47" s="9">
        <f t="shared" si="1"/>
        <v>0</v>
      </c>
      <c r="L47" s="9"/>
      <c r="M47" s="9"/>
      <c r="N47" s="9">
        <f t="shared" si="2"/>
        <v>0</v>
      </c>
      <c r="O47" s="9"/>
      <c r="P47" s="9"/>
    </row>
    <row r="48" spans="1:16" x14ac:dyDescent="0.25">
      <c r="A48" s="375" t="s">
        <v>91</v>
      </c>
      <c r="B48" s="376" t="s">
        <v>92</v>
      </c>
      <c r="C48" s="11" t="s">
        <v>68</v>
      </c>
      <c r="D48" s="9"/>
      <c r="E48" s="9"/>
      <c r="F48" s="9">
        <f t="shared" si="0"/>
        <v>0</v>
      </c>
      <c r="G48" s="9"/>
      <c r="H48" s="9"/>
      <c r="I48" s="9"/>
      <c r="K48" s="9"/>
      <c r="L48" s="9"/>
      <c r="M48" s="9"/>
      <c r="N48" s="9"/>
      <c r="O48" s="9"/>
      <c r="P48" s="9"/>
    </row>
    <row r="49" spans="1:16" ht="15" customHeight="1" x14ac:dyDescent="0.25">
      <c r="A49" s="375"/>
      <c r="B49" s="377"/>
      <c r="C49" s="11" t="s">
        <v>66</v>
      </c>
      <c r="D49" s="64">
        <v>2845</v>
      </c>
      <c r="E49" s="9"/>
      <c r="F49" s="9">
        <f t="shared" si="0"/>
        <v>0</v>
      </c>
      <c r="G49" s="9"/>
      <c r="H49" s="9"/>
      <c r="I49" s="9">
        <v>192</v>
      </c>
      <c r="K49" s="9">
        <f t="shared" si="1"/>
        <v>0</v>
      </c>
      <c r="L49" s="9"/>
      <c r="M49" s="9"/>
      <c r="N49" s="9">
        <f t="shared" si="2"/>
        <v>123</v>
      </c>
      <c r="O49" s="9">
        <v>123</v>
      </c>
      <c r="P49" s="9"/>
    </row>
    <row r="50" spans="1:16" ht="18" customHeight="1" x14ac:dyDescent="0.25">
      <c r="A50" s="375"/>
      <c r="B50" s="23" t="s">
        <v>93</v>
      </c>
      <c r="C50" s="11" t="s">
        <v>68</v>
      </c>
      <c r="D50" s="9">
        <v>1100</v>
      </c>
      <c r="E50" s="9"/>
      <c r="F50" s="9">
        <f t="shared" si="0"/>
        <v>0</v>
      </c>
      <c r="G50" s="9"/>
      <c r="H50" s="9"/>
      <c r="I50" s="9">
        <v>200</v>
      </c>
      <c r="K50" s="9">
        <f t="shared" si="1"/>
        <v>0</v>
      </c>
      <c r="L50" s="9"/>
      <c r="M50" s="9"/>
      <c r="N50" s="9">
        <f t="shared" si="2"/>
        <v>61</v>
      </c>
      <c r="O50" s="9">
        <v>61</v>
      </c>
      <c r="P50" s="9"/>
    </row>
    <row r="51" spans="1:16" x14ac:dyDescent="0.25">
      <c r="A51" s="23" t="s">
        <v>94</v>
      </c>
      <c r="B51" s="23" t="s">
        <v>95</v>
      </c>
      <c r="C51" s="24" t="s">
        <v>94</v>
      </c>
      <c r="D51" s="9"/>
      <c r="E51" s="9"/>
      <c r="F51" s="9">
        <f t="shared" si="0"/>
        <v>0</v>
      </c>
      <c r="G51" s="9"/>
      <c r="H51" s="9"/>
      <c r="I51" s="9"/>
      <c r="K51" s="9">
        <f t="shared" si="1"/>
        <v>0</v>
      </c>
      <c r="L51" s="9"/>
      <c r="M51" s="9"/>
      <c r="N51" s="9">
        <f t="shared" si="2"/>
        <v>0</v>
      </c>
      <c r="O51" s="9"/>
      <c r="P51" s="9"/>
    </row>
    <row r="52" spans="1:16" ht="31.5" x14ac:dyDescent="0.25">
      <c r="A52" s="56" t="s">
        <v>96</v>
      </c>
      <c r="B52" s="44" t="s">
        <v>97</v>
      </c>
      <c r="C52" s="16" t="s">
        <v>45</v>
      </c>
      <c r="D52" s="9"/>
      <c r="E52" s="9"/>
      <c r="F52" s="9">
        <f t="shared" si="0"/>
        <v>0</v>
      </c>
      <c r="G52" s="9"/>
      <c r="H52" s="9"/>
      <c r="I52" s="9"/>
      <c r="K52" s="9">
        <f t="shared" si="1"/>
        <v>0</v>
      </c>
      <c r="L52" s="9"/>
      <c r="M52" s="9"/>
      <c r="N52" s="9">
        <f t="shared" si="2"/>
        <v>0</v>
      </c>
      <c r="O52" s="9"/>
      <c r="P52" s="9"/>
    </row>
    <row r="53" spans="1:16" ht="27" customHeight="1" x14ac:dyDescent="0.25">
      <c r="A53" s="23" t="s">
        <v>98</v>
      </c>
      <c r="B53" s="23" t="s">
        <v>99</v>
      </c>
      <c r="C53" s="11" t="s">
        <v>100</v>
      </c>
      <c r="D53" s="9"/>
      <c r="E53" s="9"/>
      <c r="F53" s="9">
        <f t="shared" si="0"/>
        <v>0</v>
      </c>
      <c r="G53" s="9"/>
      <c r="H53" s="9"/>
      <c r="I53" s="9"/>
      <c r="K53" s="9">
        <f t="shared" si="1"/>
        <v>0</v>
      </c>
      <c r="L53" s="9"/>
      <c r="M53" s="9"/>
      <c r="N53" s="9">
        <f t="shared" si="2"/>
        <v>0</v>
      </c>
      <c r="O53" s="9"/>
      <c r="P53" s="9"/>
    </row>
    <row r="54" spans="1:16" ht="19.899999999999999" customHeight="1" x14ac:dyDescent="0.25">
      <c r="A54" s="23" t="s">
        <v>101</v>
      </c>
      <c r="B54" s="23" t="s">
        <v>102</v>
      </c>
      <c r="C54" s="11" t="s">
        <v>101</v>
      </c>
      <c r="D54" s="9"/>
      <c r="E54" s="9"/>
      <c r="F54" s="9">
        <f t="shared" si="0"/>
        <v>0</v>
      </c>
      <c r="G54" s="9"/>
      <c r="H54" s="9"/>
      <c r="I54" s="9"/>
      <c r="K54" s="9">
        <f t="shared" si="1"/>
        <v>0</v>
      </c>
      <c r="L54" s="9"/>
      <c r="M54" s="9"/>
      <c r="N54" s="9">
        <f t="shared" si="2"/>
        <v>0</v>
      </c>
      <c r="O54" s="9"/>
      <c r="P54" s="9"/>
    </row>
    <row r="55" spans="1:16" ht="21" customHeight="1" x14ac:dyDescent="0.25">
      <c r="A55" s="23" t="s">
        <v>103</v>
      </c>
      <c r="B55" s="23" t="s">
        <v>104</v>
      </c>
      <c r="C55" s="25" t="s">
        <v>103</v>
      </c>
      <c r="D55" s="9"/>
      <c r="E55" s="9"/>
      <c r="F55" s="9">
        <f t="shared" si="0"/>
        <v>0</v>
      </c>
      <c r="G55" s="9"/>
      <c r="H55" s="9"/>
      <c r="I55" s="9"/>
      <c r="K55" s="9">
        <f t="shared" si="1"/>
        <v>0</v>
      </c>
      <c r="L55" s="9"/>
      <c r="M55" s="9"/>
      <c r="N55" s="9">
        <f t="shared" si="2"/>
        <v>0</v>
      </c>
      <c r="O55" s="9"/>
      <c r="P55" s="9"/>
    </row>
    <row r="56" spans="1:16" ht="41.25" customHeight="1" x14ac:dyDescent="0.25">
      <c r="A56" s="57" t="s">
        <v>109</v>
      </c>
      <c r="B56" s="58"/>
      <c r="C56" s="59"/>
      <c r="D56" s="29">
        <f>D6+D7+SUM(D9:D25)+SUM(D29:D55)</f>
        <v>6272</v>
      </c>
      <c r="E56" s="29">
        <f>SUM(E6:E25)+SUM(E29:E55)</f>
        <v>0</v>
      </c>
      <c r="F56" s="28">
        <f>G56+H56</f>
        <v>905</v>
      </c>
      <c r="G56" s="29">
        <f>SUM(G6:G25)+SUM(G29:G55)</f>
        <v>905</v>
      </c>
      <c r="H56" s="29">
        <f>SUM(H6:H25)+SUM(H29:H55)</f>
        <v>0</v>
      </c>
      <c r="I56" s="29">
        <f>SUM(I6:I25)+SUM(I29:I55)</f>
        <v>392</v>
      </c>
      <c r="K56" s="28">
        <f t="shared" si="1"/>
        <v>0</v>
      </c>
      <c r="L56" s="29">
        <f>SUM(L6:L25)+SUM(L29:L55)</f>
        <v>0</v>
      </c>
      <c r="M56" s="29">
        <f>SUM(M6:M25)+SUM(M29:M55)</f>
        <v>0</v>
      </c>
      <c r="N56" s="28">
        <f t="shared" si="2"/>
        <v>364</v>
      </c>
      <c r="O56" s="29">
        <f>SUM(O6:O25)+SUM(O29:O55)</f>
        <v>364</v>
      </c>
      <c r="P56" s="29">
        <f>SUM(P6:P25)+SUM(P29:P55)</f>
        <v>0</v>
      </c>
    </row>
    <row r="57" spans="1:16" ht="32.450000000000003" customHeight="1" x14ac:dyDescent="0.3">
      <c r="A57" s="60"/>
      <c r="B57" s="60"/>
      <c r="C57" s="60"/>
      <c r="D57" s="60"/>
      <c r="E57" s="60"/>
      <c r="F57" s="60"/>
      <c r="G57" s="60"/>
      <c r="H57" s="60"/>
      <c r="I57" s="60"/>
      <c r="J57" s="33"/>
    </row>
    <row r="59" spans="1:16" x14ac:dyDescent="0.25">
      <c r="B59" s="61"/>
      <c r="C59" s="61"/>
    </row>
    <row r="60" spans="1:16" x14ac:dyDescent="0.25">
      <c r="B60" s="61"/>
      <c r="C60" s="61"/>
    </row>
    <row r="61" spans="1:16" x14ac:dyDescent="0.25">
      <c r="B61" s="61"/>
      <c r="C61" s="61"/>
    </row>
    <row r="62" spans="1:16" x14ac:dyDescent="0.25">
      <c r="A62" s="62"/>
      <c r="B62" s="61"/>
      <c r="C62" s="61"/>
    </row>
    <row r="63" spans="1:16" x14ac:dyDescent="0.25">
      <c r="A63" s="62"/>
      <c r="B63" s="63"/>
      <c r="C63" s="63"/>
    </row>
  </sheetData>
  <mergeCells count="22">
    <mergeCell ref="A48:A50"/>
    <mergeCell ref="B48:B49"/>
    <mergeCell ref="K4:M4"/>
    <mergeCell ref="N4:P4"/>
    <mergeCell ref="A6:A9"/>
    <mergeCell ref="A18:A19"/>
    <mergeCell ref="B18:B19"/>
    <mergeCell ref="A22:A23"/>
    <mergeCell ref="A25:A28"/>
    <mergeCell ref="A29:A31"/>
    <mergeCell ref="A32:A34"/>
    <mergeCell ref="B32:B34"/>
    <mergeCell ref="A44:A45"/>
    <mergeCell ref="B1:I1"/>
    <mergeCell ref="A3:A5"/>
    <mergeCell ref="B3:B5"/>
    <mergeCell ref="C3:C5"/>
    <mergeCell ref="D3:D5"/>
    <mergeCell ref="E3:I3"/>
    <mergeCell ref="E4:E5"/>
    <mergeCell ref="F4:H4"/>
    <mergeCell ref="I4:I5"/>
  </mergeCells>
  <pageMargins left="0.7" right="0.7" top="0.75" bottom="0.75" header="0.3" footer="0.3"/>
  <pageSetup paperSize="9" scale="45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P63"/>
  <sheetViews>
    <sheetView view="pageBreakPreview" topLeftCell="A25" zoomScale="60" zoomScaleNormal="60" workbookViewId="0">
      <selection activeCell="A57" sqref="A57"/>
    </sheetView>
  </sheetViews>
  <sheetFormatPr defaultRowHeight="15.75" x14ac:dyDescent="0.25"/>
  <cols>
    <col min="1" max="1" width="30.7109375" style="39" customWidth="1"/>
    <col min="2" max="2" width="35.28515625" style="39" customWidth="1"/>
    <col min="3" max="3" width="30.28515625" style="39" customWidth="1"/>
    <col min="4" max="4" width="18.5703125" customWidth="1"/>
    <col min="5" max="5" width="19.42578125" customWidth="1"/>
    <col min="6" max="6" width="10.5703125" customWidth="1"/>
    <col min="7" max="7" width="12.28515625" customWidth="1"/>
    <col min="8" max="8" width="15.28515625" customWidth="1"/>
    <col min="9" max="9" width="18" customWidth="1"/>
    <col min="11" max="16" width="8.85546875" hidden="1" customWidth="1"/>
    <col min="236" max="236" width="34" customWidth="1"/>
    <col min="237" max="237" width="11.28515625" customWidth="1"/>
    <col min="238" max="238" width="11" customWidth="1"/>
    <col min="246" max="247" width="10.7109375" customWidth="1"/>
    <col min="249" max="249" width="11.5703125" customWidth="1"/>
    <col min="250" max="250" width="13.7109375" customWidth="1"/>
    <col min="251" max="254" width="9.28515625" customWidth="1"/>
  </cols>
  <sheetData>
    <row r="1" spans="1:16" ht="44.65" customHeight="1" x14ac:dyDescent="0.3">
      <c r="B1" s="456" t="s">
        <v>0</v>
      </c>
      <c r="C1" s="456"/>
      <c r="D1" s="456"/>
      <c r="E1" s="456"/>
      <c r="F1" s="456"/>
      <c r="G1" s="456"/>
      <c r="H1" s="456"/>
      <c r="I1" s="456"/>
    </row>
    <row r="2" spans="1:16" ht="15.6" customHeight="1" thickBot="1" x14ac:dyDescent="0.3">
      <c r="A2" s="65" t="s">
        <v>114</v>
      </c>
    </row>
    <row r="3" spans="1:16" ht="15.6" customHeight="1" x14ac:dyDescent="0.25">
      <c r="A3" s="457" t="s">
        <v>2</v>
      </c>
      <c r="B3" s="460" t="s">
        <v>3</v>
      </c>
      <c r="C3" s="357" t="s">
        <v>4</v>
      </c>
      <c r="D3" s="360" t="s">
        <v>5</v>
      </c>
      <c r="E3" s="463" t="s">
        <v>6</v>
      </c>
      <c r="F3" s="463"/>
      <c r="G3" s="463"/>
      <c r="H3" s="463"/>
      <c r="I3" s="464"/>
    </row>
    <row r="4" spans="1:16" ht="52.9" customHeight="1" x14ac:dyDescent="0.25">
      <c r="A4" s="458"/>
      <c r="B4" s="461"/>
      <c r="C4" s="358"/>
      <c r="D4" s="361"/>
      <c r="E4" s="361" t="s">
        <v>7</v>
      </c>
      <c r="F4" s="361" t="s">
        <v>8</v>
      </c>
      <c r="G4" s="361"/>
      <c r="H4" s="361"/>
      <c r="I4" s="365" t="s">
        <v>9</v>
      </c>
      <c r="K4" s="465" t="s">
        <v>10</v>
      </c>
      <c r="L4" s="465"/>
      <c r="M4" s="465"/>
      <c r="N4" s="465" t="s">
        <v>11</v>
      </c>
      <c r="O4" s="465"/>
      <c r="P4" s="465"/>
    </row>
    <row r="5" spans="1:16" ht="55.9" customHeight="1" thickBot="1" x14ac:dyDescent="0.3">
      <c r="A5" s="459"/>
      <c r="B5" s="462"/>
      <c r="C5" s="359"/>
      <c r="D5" s="362"/>
      <c r="E5" s="362"/>
      <c r="F5" s="3" t="s">
        <v>12</v>
      </c>
      <c r="G5" s="3" t="s">
        <v>13</v>
      </c>
      <c r="H5" s="3" t="s">
        <v>14</v>
      </c>
      <c r="I5" s="366"/>
      <c r="K5" s="4"/>
      <c r="L5" s="4"/>
      <c r="M5" s="4"/>
      <c r="N5" s="4" t="s">
        <v>15</v>
      </c>
      <c r="O5" s="4" t="s">
        <v>16</v>
      </c>
      <c r="P5" s="4" t="s">
        <v>17</v>
      </c>
    </row>
    <row r="6" spans="1:16" ht="31.15" customHeight="1" x14ac:dyDescent="0.25">
      <c r="A6" s="466" t="s">
        <v>18</v>
      </c>
      <c r="B6" s="41" t="s">
        <v>19</v>
      </c>
      <c r="C6" s="6" t="s">
        <v>20</v>
      </c>
      <c r="D6" s="42">
        <v>500</v>
      </c>
      <c r="E6" s="42"/>
      <c r="F6" s="42">
        <f>G6+H6</f>
        <v>0</v>
      </c>
      <c r="G6" s="42"/>
      <c r="H6" s="42"/>
      <c r="I6" s="42"/>
      <c r="K6" s="9">
        <f>L6+M6</f>
        <v>0</v>
      </c>
      <c r="L6" s="9"/>
      <c r="M6" s="9"/>
      <c r="N6" s="9">
        <f>O6+P6</f>
        <v>15</v>
      </c>
      <c r="O6" s="9">
        <v>15</v>
      </c>
      <c r="P6" s="9"/>
    </row>
    <row r="7" spans="1:16" ht="34.15" customHeight="1" x14ac:dyDescent="0.25">
      <c r="A7" s="466"/>
      <c r="B7" s="23" t="s">
        <v>21</v>
      </c>
      <c r="C7" s="11" t="s">
        <v>20</v>
      </c>
      <c r="D7" s="9">
        <v>250</v>
      </c>
      <c r="E7" s="9"/>
      <c r="F7" s="9">
        <f t="shared" ref="F7:F55" si="0">G7+H7</f>
        <v>0</v>
      </c>
      <c r="G7" s="9"/>
      <c r="H7" s="9"/>
      <c r="I7" s="9"/>
      <c r="K7" s="9">
        <f t="shared" ref="K7:K56" si="1">L7+M7</f>
        <v>0</v>
      </c>
      <c r="L7" s="9"/>
      <c r="M7" s="9"/>
      <c r="N7" s="9">
        <f t="shared" ref="N7:N56" si="2">O7+P7</f>
        <v>8</v>
      </c>
      <c r="O7" s="9">
        <v>8</v>
      </c>
      <c r="P7" s="9"/>
    </row>
    <row r="8" spans="1:16" ht="34.15" customHeight="1" x14ac:dyDescent="0.25">
      <c r="A8" s="466"/>
      <c r="B8" s="43" t="s">
        <v>22</v>
      </c>
      <c r="C8" s="11" t="s">
        <v>20</v>
      </c>
      <c r="D8" s="9"/>
      <c r="E8" s="9"/>
      <c r="F8" s="9">
        <f t="shared" si="0"/>
        <v>0</v>
      </c>
      <c r="G8" s="9"/>
      <c r="H8" s="9"/>
      <c r="I8" s="9"/>
      <c r="K8" s="9"/>
      <c r="L8" s="9"/>
      <c r="M8" s="9"/>
      <c r="N8" s="9"/>
      <c r="O8" s="9"/>
      <c r="P8" s="9"/>
    </row>
    <row r="9" spans="1:16" ht="26.65" customHeight="1" x14ac:dyDescent="0.25">
      <c r="A9" s="467"/>
      <c r="B9" s="23" t="s">
        <v>23</v>
      </c>
      <c r="C9" s="11" t="s">
        <v>24</v>
      </c>
      <c r="D9" s="9">
        <v>300</v>
      </c>
      <c r="E9" s="9"/>
      <c r="F9" s="9">
        <f t="shared" si="0"/>
        <v>0</v>
      </c>
      <c r="G9" s="9"/>
      <c r="H9" s="9"/>
      <c r="I9" s="9"/>
      <c r="K9" s="9">
        <f t="shared" si="1"/>
        <v>0</v>
      </c>
      <c r="L9" s="9"/>
      <c r="M9" s="9"/>
      <c r="N9" s="9">
        <f t="shared" si="2"/>
        <v>7</v>
      </c>
      <c r="O9" s="9">
        <v>7</v>
      </c>
      <c r="P9" s="9"/>
    </row>
    <row r="10" spans="1:16" ht="32.65" customHeight="1" x14ac:dyDescent="0.25">
      <c r="A10" s="23" t="s">
        <v>25</v>
      </c>
      <c r="B10" s="23" t="s">
        <v>26</v>
      </c>
      <c r="C10" s="11" t="s">
        <v>20</v>
      </c>
      <c r="D10" s="9"/>
      <c r="E10" s="9"/>
      <c r="F10" s="9">
        <f t="shared" si="0"/>
        <v>0</v>
      </c>
      <c r="G10" s="9"/>
      <c r="H10" s="9"/>
      <c r="I10" s="9"/>
      <c r="K10" s="9">
        <f t="shared" si="1"/>
        <v>0</v>
      </c>
      <c r="L10" s="9"/>
      <c r="M10" s="9"/>
      <c r="N10" s="9">
        <f t="shared" si="2"/>
        <v>0</v>
      </c>
      <c r="O10" s="9"/>
      <c r="P10" s="9"/>
    </row>
    <row r="11" spans="1:16" x14ac:dyDescent="0.25">
      <c r="A11" s="23" t="s">
        <v>27</v>
      </c>
      <c r="B11" s="23" t="s">
        <v>28</v>
      </c>
      <c r="C11" s="11" t="s">
        <v>27</v>
      </c>
      <c r="D11" s="9"/>
      <c r="E11" s="9"/>
      <c r="F11" s="9">
        <f t="shared" si="0"/>
        <v>0</v>
      </c>
      <c r="G11" s="9"/>
      <c r="H11" s="9"/>
      <c r="I11" s="9"/>
      <c r="K11" s="9">
        <f t="shared" si="1"/>
        <v>0</v>
      </c>
      <c r="L11" s="9"/>
      <c r="M11" s="9"/>
      <c r="N11" s="9">
        <f t="shared" si="2"/>
        <v>0</v>
      </c>
      <c r="O11" s="9"/>
      <c r="P11" s="9"/>
    </row>
    <row r="12" spans="1:16" x14ac:dyDescent="0.25">
      <c r="A12" s="23" t="s">
        <v>29</v>
      </c>
      <c r="B12" s="23" t="s">
        <v>30</v>
      </c>
      <c r="C12" s="11" t="s">
        <v>29</v>
      </c>
      <c r="D12" s="9"/>
      <c r="E12" s="9"/>
      <c r="F12" s="9">
        <f t="shared" si="0"/>
        <v>0</v>
      </c>
      <c r="G12" s="9"/>
      <c r="H12" s="9"/>
      <c r="I12" s="9"/>
      <c r="K12" s="9">
        <f t="shared" si="1"/>
        <v>0</v>
      </c>
      <c r="L12" s="9"/>
      <c r="M12" s="9"/>
      <c r="N12" s="9">
        <f t="shared" si="2"/>
        <v>0</v>
      </c>
      <c r="O12" s="9"/>
      <c r="P12" s="9"/>
    </row>
    <row r="13" spans="1:16" x14ac:dyDescent="0.25">
      <c r="A13" s="23" t="s">
        <v>31</v>
      </c>
      <c r="B13" s="23" t="s">
        <v>32</v>
      </c>
      <c r="C13" s="11" t="s">
        <v>20</v>
      </c>
      <c r="D13" s="9"/>
      <c r="E13" s="9"/>
      <c r="F13" s="9">
        <f t="shared" si="0"/>
        <v>0</v>
      </c>
      <c r="G13" s="9"/>
      <c r="H13" s="9"/>
      <c r="I13" s="9"/>
      <c r="K13" s="9">
        <f t="shared" si="1"/>
        <v>0</v>
      </c>
      <c r="L13" s="9"/>
      <c r="M13" s="9"/>
      <c r="N13" s="9">
        <f t="shared" si="2"/>
        <v>0</v>
      </c>
      <c r="O13" s="9"/>
      <c r="P13" s="9"/>
    </row>
    <row r="14" spans="1:16" x14ac:dyDescent="0.25">
      <c r="A14" s="44" t="s">
        <v>33</v>
      </c>
      <c r="B14" s="44" t="s">
        <v>34</v>
      </c>
      <c r="C14" s="14" t="s">
        <v>20</v>
      </c>
      <c r="D14" s="9"/>
      <c r="E14" s="9"/>
      <c r="F14" s="9">
        <f t="shared" si="0"/>
        <v>0</v>
      </c>
      <c r="G14" s="9"/>
      <c r="H14" s="9"/>
      <c r="I14" s="9"/>
      <c r="K14" s="9">
        <f t="shared" si="1"/>
        <v>0</v>
      </c>
      <c r="L14" s="9"/>
      <c r="M14" s="9"/>
      <c r="N14" s="9">
        <f t="shared" si="2"/>
        <v>0</v>
      </c>
      <c r="O14" s="9"/>
      <c r="P14" s="9"/>
    </row>
    <row r="15" spans="1:16" ht="31.5" x14ac:dyDescent="0.25">
      <c r="A15" s="23" t="s">
        <v>35</v>
      </c>
      <c r="B15" s="23" t="s">
        <v>36</v>
      </c>
      <c r="C15" s="11" t="s">
        <v>37</v>
      </c>
      <c r="D15" s="9"/>
      <c r="E15" s="9"/>
      <c r="F15" s="9">
        <f t="shared" si="0"/>
        <v>0</v>
      </c>
      <c r="G15" s="9"/>
      <c r="H15" s="9"/>
      <c r="I15" s="9"/>
      <c r="K15" s="9">
        <f t="shared" si="1"/>
        <v>0</v>
      </c>
      <c r="L15" s="9"/>
      <c r="M15" s="9"/>
      <c r="N15" s="9">
        <f t="shared" si="2"/>
        <v>0</v>
      </c>
      <c r="O15" s="9"/>
      <c r="P15" s="9"/>
    </row>
    <row r="16" spans="1:16" x14ac:dyDescent="0.25">
      <c r="A16" s="23" t="s">
        <v>38</v>
      </c>
      <c r="B16" s="23" t="s">
        <v>39</v>
      </c>
      <c r="C16" s="11" t="s">
        <v>40</v>
      </c>
      <c r="D16" s="9"/>
      <c r="E16" s="9"/>
      <c r="F16" s="9">
        <f t="shared" si="0"/>
        <v>0</v>
      </c>
      <c r="G16" s="9"/>
      <c r="H16" s="9"/>
      <c r="I16" s="9"/>
      <c r="K16" s="9">
        <f t="shared" si="1"/>
        <v>0</v>
      </c>
      <c r="L16" s="9"/>
      <c r="M16" s="9"/>
      <c r="N16" s="9">
        <f t="shared" si="2"/>
        <v>0</v>
      </c>
      <c r="O16" s="9"/>
      <c r="P16" s="9"/>
    </row>
    <row r="17" spans="1:16" ht="24.6" customHeight="1" x14ac:dyDescent="0.25">
      <c r="A17" s="23" t="s">
        <v>41</v>
      </c>
      <c r="B17" s="23" t="s">
        <v>42</v>
      </c>
      <c r="C17" s="11"/>
      <c r="D17" s="9"/>
      <c r="E17" s="9"/>
      <c r="F17" s="9">
        <f t="shared" si="0"/>
        <v>0</v>
      </c>
      <c r="G17" s="9"/>
      <c r="H17" s="9"/>
      <c r="I17" s="9"/>
      <c r="K17" s="9">
        <f t="shared" si="1"/>
        <v>0</v>
      </c>
      <c r="L17" s="9"/>
      <c r="M17" s="9"/>
      <c r="N17" s="9">
        <f t="shared" si="2"/>
        <v>0</v>
      </c>
      <c r="O17" s="9"/>
      <c r="P17" s="9"/>
    </row>
    <row r="18" spans="1:16" ht="35.450000000000003" customHeight="1" x14ac:dyDescent="0.25">
      <c r="A18" s="345" t="s">
        <v>43</v>
      </c>
      <c r="B18" s="345" t="s">
        <v>44</v>
      </c>
      <c r="C18" s="11" t="s">
        <v>45</v>
      </c>
      <c r="D18" s="45"/>
      <c r="E18" s="45"/>
      <c r="F18" s="45">
        <f t="shared" si="0"/>
        <v>0</v>
      </c>
      <c r="G18" s="45"/>
      <c r="H18" s="45"/>
      <c r="I18" s="45"/>
      <c r="K18" s="9"/>
      <c r="L18" s="9"/>
      <c r="M18" s="9"/>
      <c r="N18" s="9"/>
      <c r="O18" s="9"/>
      <c r="P18" s="9"/>
    </row>
    <row r="19" spans="1:16" ht="31.5" x14ac:dyDescent="0.25">
      <c r="A19" s="346"/>
      <c r="B19" s="346"/>
      <c r="C19" s="11" t="s">
        <v>46</v>
      </c>
      <c r="D19" s="45"/>
      <c r="E19" s="45"/>
      <c r="F19" s="45">
        <f t="shared" si="0"/>
        <v>0</v>
      </c>
      <c r="G19" s="45"/>
      <c r="H19" s="45"/>
      <c r="I19" s="45"/>
      <c r="K19" s="9">
        <f t="shared" si="1"/>
        <v>0</v>
      </c>
      <c r="L19" s="9"/>
      <c r="M19" s="9"/>
      <c r="N19" s="9">
        <f t="shared" si="2"/>
        <v>0</v>
      </c>
      <c r="O19" s="9"/>
      <c r="P19" s="9"/>
    </row>
    <row r="20" spans="1:16" x14ac:dyDescent="0.25">
      <c r="A20" s="23" t="s">
        <v>47</v>
      </c>
      <c r="B20" s="23" t="s">
        <v>48</v>
      </c>
      <c r="C20" s="11" t="s">
        <v>49</v>
      </c>
      <c r="D20" s="9"/>
      <c r="E20" s="9"/>
      <c r="F20" s="9">
        <f t="shared" si="0"/>
        <v>0</v>
      </c>
      <c r="G20" s="9"/>
      <c r="H20" s="9"/>
      <c r="I20" s="9"/>
      <c r="K20" s="9">
        <f t="shared" si="1"/>
        <v>0</v>
      </c>
      <c r="L20" s="9"/>
      <c r="M20" s="9"/>
      <c r="N20" s="9">
        <f t="shared" si="2"/>
        <v>0</v>
      </c>
      <c r="O20" s="9"/>
      <c r="P20" s="9"/>
    </row>
    <row r="21" spans="1:16" ht="16.149999999999999" customHeight="1" x14ac:dyDescent="0.25">
      <c r="A21" s="44" t="s">
        <v>50</v>
      </c>
      <c r="B21" s="44" t="s">
        <v>51</v>
      </c>
      <c r="C21" s="14" t="s">
        <v>20</v>
      </c>
      <c r="D21" s="9"/>
      <c r="E21" s="9"/>
      <c r="F21" s="9">
        <f t="shared" si="0"/>
        <v>0</v>
      </c>
      <c r="G21" s="9"/>
      <c r="H21" s="9"/>
      <c r="I21" s="9"/>
      <c r="K21" s="9">
        <f t="shared" si="1"/>
        <v>0</v>
      </c>
      <c r="L21" s="9"/>
      <c r="M21" s="9"/>
      <c r="N21" s="9">
        <f t="shared" si="2"/>
        <v>0</v>
      </c>
      <c r="O21" s="9"/>
      <c r="P21" s="9"/>
    </row>
    <row r="22" spans="1:16" ht="16.149999999999999" customHeight="1" x14ac:dyDescent="0.25">
      <c r="A22" s="468" t="s">
        <v>52</v>
      </c>
      <c r="B22" s="23" t="s">
        <v>53</v>
      </c>
      <c r="C22" s="11" t="s">
        <v>20</v>
      </c>
      <c r="D22" s="9"/>
      <c r="E22" s="9"/>
      <c r="F22" s="9">
        <f t="shared" si="0"/>
        <v>0</v>
      </c>
      <c r="G22" s="9"/>
      <c r="H22" s="9"/>
      <c r="I22" s="9"/>
      <c r="K22" s="9">
        <f t="shared" si="1"/>
        <v>0</v>
      </c>
      <c r="L22" s="9"/>
      <c r="M22" s="9"/>
      <c r="N22" s="9">
        <f t="shared" si="2"/>
        <v>0</v>
      </c>
      <c r="O22" s="9"/>
      <c r="P22" s="9"/>
    </row>
    <row r="23" spans="1:16" ht="43.9" customHeight="1" x14ac:dyDescent="0.25">
      <c r="A23" s="469"/>
      <c r="B23" s="47" t="s">
        <v>54</v>
      </c>
      <c r="C23" s="16" t="s">
        <v>37</v>
      </c>
      <c r="D23" s="9"/>
      <c r="E23" s="9"/>
      <c r="F23" s="9">
        <f t="shared" si="0"/>
        <v>0</v>
      </c>
      <c r="G23" s="9"/>
      <c r="H23" s="9"/>
      <c r="I23" s="9"/>
      <c r="K23" s="9">
        <f t="shared" si="1"/>
        <v>0</v>
      </c>
      <c r="L23" s="9"/>
      <c r="M23" s="9"/>
      <c r="N23" s="9">
        <f t="shared" si="2"/>
        <v>0</v>
      </c>
      <c r="O23" s="9"/>
      <c r="P23" s="9"/>
    </row>
    <row r="24" spans="1:16" ht="31.5" x14ac:dyDescent="0.25">
      <c r="A24" s="23" t="s">
        <v>55</v>
      </c>
      <c r="B24" s="23" t="s">
        <v>56</v>
      </c>
      <c r="C24" s="16" t="s">
        <v>45</v>
      </c>
      <c r="D24" s="9"/>
      <c r="E24" s="9"/>
      <c r="F24" s="9">
        <f t="shared" si="0"/>
        <v>0</v>
      </c>
      <c r="G24" s="9"/>
      <c r="H24" s="9"/>
      <c r="I24" s="9"/>
      <c r="K24" s="9">
        <f t="shared" si="1"/>
        <v>0</v>
      </c>
      <c r="L24" s="9"/>
      <c r="M24" s="9"/>
      <c r="N24" s="9">
        <f t="shared" si="2"/>
        <v>0</v>
      </c>
      <c r="O24" s="9"/>
      <c r="P24" s="9"/>
    </row>
    <row r="25" spans="1:16" x14ac:dyDescent="0.25">
      <c r="A25" s="468" t="s">
        <v>57</v>
      </c>
      <c r="B25" s="23" t="s">
        <v>58</v>
      </c>
      <c r="C25" s="11" t="s">
        <v>20</v>
      </c>
      <c r="D25" s="9">
        <f>D26+D27+D28</f>
        <v>350</v>
      </c>
      <c r="E25" s="9">
        <f>E26+E27+E28</f>
        <v>0</v>
      </c>
      <c r="F25" s="9">
        <f t="shared" si="0"/>
        <v>350</v>
      </c>
      <c r="G25" s="9">
        <f>G26+G27+G28</f>
        <v>350</v>
      </c>
      <c r="H25" s="9">
        <f>H26+H27+H28</f>
        <v>0</v>
      </c>
      <c r="I25" s="9">
        <f>I26+I27+I28</f>
        <v>0</v>
      </c>
      <c r="K25" s="9">
        <f t="shared" si="1"/>
        <v>0</v>
      </c>
      <c r="L25" s="9">
        <f>L26+L27+L28</f>
        <v>0</v>
      </c>
      <c r="M25" s="9">
        <f>M26+M27+M28</f>
        <v>0</v>
      </c>
      <c r="N25" s="9">
        <f t="shared" si="2"/>
        <v>15</v>
      </c>
      <c r="O25" s="9">
        <f>O26+O27+O28</f>
        <v>15</v>
      </c>
      <c r="P25" s="9">
        <f>P26+P27+P28</f>
        <v>0</v>
      </c>
    </row>
    <row r="26" spans="1:16" x14ac:dyDescent="0.25">
      <c r="A26" s="470"/>
      <c r="B26" s="43" t="s">
        <v>59</v>
      </c>
      <c r="C26" s="11" t="s">
        <v>20</v>
      </c>
      <c r="D26" s="9">
        <f>F26</f>
        <v>0</v>
      </c>
      <c r="E26" s="9"/>
      <c r="F26" s="9">
        <f t="shared" si="0"/>
        <v>0</v>
      </c>
      <c r="G26" s="9"/>
      <c r="H26" s="9"/>
      <c r="I26" s="9"/>
      <c r="K26" s="9">
        <f t="shared" si="1"/>
        <v>0</v>
      </c>
      <c r="L26" s="9"/>
      <c r="M26" s="9"/>
      <c r="N26" s="9">
        <f t="shared" si="2"/>
        <v>0</v>
      </c>
      <c r="O26" s="9"/>
      <c r="P26" s="9"/>
    </row>
    <row r="27" spans="1:16" ht="83.65" customHeight="1" x14ac:dyDescent="0.25">
      <c r="A27" s="470"/>
      <c r="B27" s="43" t="s">
        <v>60</v>
      </c>
      <c r="C27" s="11" t="s">
        <v>20</v>
      </c>
      <c r="D27" s="9">
        <f>F27</f>
        <v>350</v>
      </c>
      <c r="E27" s="9"/>
      <c r="F27" s="9">
        <f t="shared" si="0"/>
        <v>350</v>
      </c>
      <c r="G27" s="9">
        <v>350</v>
      </c>
      <c r="H27" s="9"/>
      <c r="I27" s="9"/>
      <c r="K27" s="9">
        <f t="shared" si="1"/>
        <v>0</v>
      </c>
      <c r="L27" s="9"/>
      <c r="M27" s="9"/>
      <c r="N27" s="9">
        <f t="shared" si="2"/>
        <v>15</v>
      </c>
      <c r="O27" s="9">
        <v>15</v>
      </c>
      <c r="P27" s="9"/>
    </row>
    <row r="28" spans="1:16" ht="78.75" x14ac:dyDescent="0.25">
      <c r="A28" s="469"/>
      <c r="B28" s="43" t="s">
        <v>61</v>
      </c>
      <c r="C28" s="11" t="s">
        <v>20</v>
      </c>
      <c r="D28" s="66">
        <f>F28</f>
        <v>0</v>
      </c>
      <c r="E28" s="9"/>
      <c r="F28" s="9">
        <f t="shared" si="0"/>
        <v>0</v>
      </c>
      <c r="G28" s="9"/>
      <c r="H28" s="9"/>
      <c r="I28" s="9"/>
      <c r="K28" s="9">
        <f t="shared" si="1"/>
        <v>0</v>
      </c>
      <c r="L28" s="9"/>
      <c r="M28" s="9"/>
      <c r="N28" s="9">
        <f t="shared" si="2"/>
        <v>0</v>
      </c>
      <c r="O28" s="9"/>
      <c r="P28" s="9"/>
    </row>
    <row r="29" spans="1:16" ht="31.5" x14ac:dyDescent="0.25">
      <c r="A29" s="471" t="s">
        <v>62</v>
      </c>
      <c r="B29" s="23" t="s">
        <v>63</v>
      </c>
      <c r="C29" s="11" t="s">
        <v>37</v>
      </c>
      <c r="D29" s="9">
        <v>400</v>
      </c>
      <c r="E29" s="9"/>
      <c r="F29" s="9">
        <f t="shared" si="0"/>
        <v>0</v>
      </c>
      <c r="G29" s="9"/>
      <c r="H29" s="9"/>
      <c r="I29" s="9"/>
      <c r="K29" s="9">
        <f t="shared" si="1"/>
        <v>0</v>
      </c>
      <c r="L29" s="9"/>
      <c r="M29" s="9"/>
      <c r="N29" s="9">
        <f t="shared" si="2"/>
        <v>15</v>
      </c>
      <c r="O29" s="9">
        <v>15</v>
      </c>
      <c r="P29" s="9"/>
    </row>
    <row r="30" spans="1:16" ht="47.25" x14ac:dyDescent="0.25">
      <c r="A30" s="471"/>
      <c r="B30" s="23" t="s">
        <v>64</v>
      </c>
      <c r="C30" s="11" t="s">
        <v>37</v>
      </c>
      <c r="D30" s="9"/>
      <c r="E30" s="9"/>
      <c r="F30" s="9">
        <f t="shared" si="0"/>
        <v>0</v>
      </c>
      <c r="G30" s="9"/>
      <c r="H30" s="9"/>
      <c r="I30" s="9"/>
      <c r="K30" s="9">
        <f t="shared" si="1"/>
        <v>0</v>
      </c>
      <c r="L30" s="9"/>
      <c r="M30" s="9"/>
      <c r="N30" s="9">
        <f t="shared" si="2"/>
        <v>0</v>
      </c>
      <c r="O30" s="9"/>
      <c r="P30" s="9"/>
    </row>
    <row r="31" spans="1:16" x14ac:dyDescent="0.25">
      <c r="A31" s="471"/>
      <c r="B31" s="48" t="s">
        <v>65</v>
      </c>
      <c r="C31" s="11" t="s">
        <v>20</v>
      </c>
      <c r="D31" s="9"/>
      <c r="E31" s="9"/>
      <c r="F31" s="9">
        <f t="shared" si="0"/>
        <v>0</v>
      </c>
      <c r="G31" s="9"/>
      <c r="H31" s="9"/>
      <c r="I31" s="9"/>
      <c r="K31" s="9">
        <f t="shared" si="1"/>
        <v>0</v>
      </c>
      <c r="L31" s="9"/>
      <c r="M31" s="9"/>
      <c r="N31" s="9">
        <f t="shared" si="2"/>
        <v>0</v>
      </c>
      <c r="O31" s="9"/>
      <c r="P31" s="9"/>
    </row>
    <row r="32" spans="1:16" x14ac:dyDescent="0.25">
      <c r="A32" s="345" t="s">
        <v>66</v>
      </c>
      <c r="B32" s="345" t="s">
        <v>67</v>
      </c>
      <c r="C32" s="11" t="s">
        <v>66</v>
      </c>
      <c r="D32" s="45"/>
      <c r="E32" s="45"/>
      <c r="F32" s="45">
        <f t="shared" si="0"/>
        <v>0</v>
      </c>
      <c r="G32" s="45"/>
      <c r="H32" s="45"/>
      <c r="I32" s="45"/>
      <c r="K32" s="9">
        <f t="shared" si="1"/>
        <v>0</v>
      </c>
      <c r="L32" s="9"/>
      <c r="M32" s="9"/>
      <c r="N32" s="9">
        <f t="shared" si="2"/>
        <v>0</v>
      </c>
      <c r="O32" s="9"/>
      <c r="P32" s="9"/>
    </row>
    <row r="33" spans="1:16" ht="31.5" x14ac:dyDescent="0.25">
      <c r="A33" s="373"/>
      <c r="B33" s="373"/>
      <c r="C33" s="11" t="s">
        <v>37</v>
      </c>
      <c r="D33" s="45"/>
      <c r="E33" s="45"/>
      <c r="F33" s="45">
        <f t="shared" si="0"/>
        <v>0</v>
      </c>
      <c r="G33" s="45"/>
      <c r="H33" s="45"/>
      <c r="I33" s="45"/>
      <c r="K33" s="9"/>
      <c r="L33" s="9"/>
      <c r="M33" s="9"/>
      <c r="N33" s="9"/>
      <c r="O33" s="9"/>
      <c r="P33" s="9"/>
    </row>
    <row r="34" spans="1:16" x14ac:dyDescent="0.25">
      <c r="A34" s="346"/>
      <c r="B34" s="346"/>
      <c r="C34" s="11" t="s">
        <v>68</v>
      </c>
      <c r="D34" s="45"/>
      <c r="E34" s="45"/>
      <c r="F34" s="45">
        <f>G34+H34</f>
        <v>0</v>
      </c>
      <c r="G34" s="45"/>
      <c r="H34" s="45"/>
      <c r="I34" s="45"/>
      <c r="K34" s="9"/>
      <c r="L34" s="9"/>
      <c r="M34" s="9"/>
      <c r="N34" s="9"/>
      <c r="O34" s="9"/>
      <c r="P34" s="9"/>
    </row>
    <row r="35" spans="1:16" ht="31.5" x14ac:dyDescent="0.25">
      <c r="A35" s="49" t="s">
        <v>69</v>
      </c>
      <c r="B35" s="50" t="s">
        <v>70</v>
      </c>
      <c r="C35" s="21" t="s">
        <v>69</v>
      </c>
      <c r="D35" s="9"/>
      <c r="E35" s="9"/>
      <c r="F35" s="9">
        <f t="shared" si="0"/>
        <v>0</v>
      </c>
      <c r="G35" s="9"/>
      <c r="H35" s="9"/>
      <c r="I35" s="9"/>
      <c r="K35" s="9">
        <f t="shared" si="1"/>
        <v>0</v>
      </c>
      <c r="L35" s="9"/>
      <c r="M35" s="9"/>
      <c r="N35" s="9">
        <f t="shared" si="2"/>
        <v>0</v>
      </c>
      <c r="O35" s="9"/>
      <c r="P35" s="9"/>
    </row>
    <row r="36" spans="1:16" ht="16.149999999999999" customHeight="1" x14ac:dyDescent="0.25">
      <c r="A36" s="23" t="s">
        <v>71</v>
      </c>
      <c r="B36" s="23" t="s">
        <v>72</v>
      </c>
      <c r="C36" s="11" t="s">
        <v>20</v>
      </c>
      <c r="D36" s="9"/>
      <c r="E36" s="9"/>
      <c r="F36" s="9">
        <f t="shared" si="0"/>
        <v>0</v>
      </c>
      <c r="G36" s="9"/>
      <c r="H36" s="9"/>
      <c r="I36" s="9"/>
      <c r="K36" s="9">
        <f t="shared" si="1"/>
        <v>0</v>
      </c>
      <c r="L36" s="9"/>
      <c r="M36" s="9"/>
      <c r="N36" s="9">
        <f t="shared" si="2"/>
        <v>0</v>
      </c>
      <c r="O36" s="9"/>
      <c r="P36" s="9"/>
    </row>
    <row r="37" spans="1:16" x14ac:dyDescent="0.25">
      <c r="A37" s="44" t="s">
        <v>40</v>
      </c>
      <c r="B37" s="44" t="s">
        <v>73</v>
      </c>
      <c r="C37" s="14" t="s">
        <v>40</v>
      </c>
      <c r="D37" s="9"/>
      <c r="E37" s="9"/>
      <c r="F37" s="9">
        <f t="shared" si="0"/>
        <v>0</v>
      </c>
      <c r="G37" s="9"/>
      <c r="H37" s="9"/>
      <c r="I37" s="9"/>
      <c r="K37" s="9">
        <f t="shared" si="1"/>
        <v>0</v>
      </c>
      <c r="L37" s="9"/>
      <c r="M37" s="9"/>
      <c r="N37" s="9">
        <f t="shared" si="2"/>
        <v>0</v>
      </c>
      <c r="O37" s="9"/>
      <c r="P37" s="9"/>
    </row>
    <row r="38" spans="1:16" x14ac:dyDescent="0.25">
      <c r="A38" s="44" t="s">
        <v>74</v>
      </c>
      <c r="B38" s="44" t="s">
        <v>75</v>
      </c>
      <c r="C38" s="14" t="s">
        <v>74</v>
      </c>
      <c r="D38" s="9"/>
      <c r="E38" s="9"/>
      <c r="F38" s="9">
        <f t="shared" si="0"/>
        <v>0</v>
      </c>
      <c r="G38" s="9"/>
      <c r="H38" s="9"/>
      <c r="I38" s="9"/>
      <c r="K38" s="9">
        <f t="shared" si="1"/>
        <v>0</v>
      </c>
      <c r="L38" s="9"/>
      <c r="M38" s="9"/>
      <c r="N38" s="9">
        <f t="shared" si="2"/>
        <v>0</v>
      </c>
      <c r="O38" s="9"/>
      <c r="P38" s="9"/>
    </row>
    <row r="39" spans="1:16" x14ac:dyDescent="0.25">
      <c r="A39" s="23" t="s">
        <v>76</v>
      </c>
      <c r="B39" s="23" t="s">
        <v>77</v>
      </c>
      <c r="C39" s="11" t="s">
        <v>76</v>
      </c>
      <c r="D39" s="9"/>
      <c r="E39" s="9"/>
      <c r="F39" s="9">
        <f t="shared" si="0"/>
        <v>0</v>
      </c>
      <c r="G39" s="9"/>
      <c r="H39" s="9"/>
      <c r="I39" s="9"/>
      <c r="K39" s="9">
        <f t="shared" si="1"/>
        <v>0</v>
      </c>
      <c r="L39" s="9"/>
      <c r="M39" s="9"/>
      <c r="N39" s="9">
        <f t="shared" si="2"/>
        <v>0</v>
      </c>
      <c r="O39" s="9"/>
      <c r="P39" s="9"/>
    </row>
    <row r="40" spans="1:16" x14ac:dyDescent="0.25">
      <c r="A40" s="23" t="s">
        <v>49</v>
      </c>
      <c r="B40" s="23" t="s">
        <v>78</v>
      </c>
      <c r="C40" s="11" t="s">
        <v>49</v>
      </c>
      <c r="D40" s="9">
        <v>350</v>
      </c>
      <c r="E40" s="9"/>
      <c r="F40" s="9">
        <f t="shared" si="0"/>
        <v>0</v>
      </c>
      <c r="G40" s="9"/>
      <c r="H40" s="9"/>
      <c r="I40" s="9"/>
      <c r="K40" s="9">
        <f t="shared" si="1"/>
        <v>0</v>
      </c>
      <c r="L40" s="9"/>
      <c r="M40" s="53"/>
      <c r="N40" s="9">
        <f t="shared" si="2"/>
        <v>15</v>
      </c>
      <c r="O40" s="9"/>
      <c r="P40" s="53">
        <v>15</v>
      </c>
    </row>
    <row r="41" spans="1:16" x14ac:dyDescent="0.25">
      <c r="A41" s="23" t="s">
        <v>79</v>
      </c>
      <c r="B41" s="23" t="s">
        <v>80</v>
      </c>
      <c r="C41" s="11" t="s">
        <v>20</v>
      </c>
      <c r="D41" s="9"/>
      <c r="E41" s="9"/>
      <c r="F41" s="9">
        <f t="shared" si="0"/>
        <v>0</v>
      </c>
      <c r="G41" s="9"/>
      <c r="H41" s="9"/>
      <c r="I41" s="9"/>
      <c r="K41" s="9">
        <f t="shared" si="1"/>
        <v>0</v>
      </c>
      <c r="L41" s="9"/>
      <c r="M41" s="9"/>
      <c r="N41" s="9">
        <f t="shared" si="2"/>
        <v>0</v>
      </c>
      <c r="O41" s="9"/>
      <c r="P41" s="9"/>
    </row>
    <row r="42" spans="1:16" x14ac:dyDescent="0.25">
      <c r="A42" s="23" t="s">
        <v>81</v>
      </c>
      <c r="B42" s="23" t="s">
        <v>82</v>
      </c>
      <c r="C42" s="11" t="s">
        <v>20</v>
      </c>
      <c r="D42" s="9"/>
      <c r="E42" s="9"/>
      <c r="F42" s="9">
        <f t="shared" si="0"/>
        <v>0</v>
      </c>
      <c r="G42" s="9"/>
      <c r="H42" s="9"/>
      <c r="I42" s="9"/>
      <c r="K42" s="9">
        <f t="shared" si="1"/>
        <v>0</v>
      </c>
      <c r="L42" s="9"/>
      <c r="M42" s="9"/>
      <c r="N42" s="9">
        <f t="shared" si="2"/>
        <v>0</v>
      </c>
      <c r="O42" s="9"/>
      <c r="P42" s="9"/>
    </row>
    <row r="43" spans="1:16" x14ac:dyDescent="0.25">
      <c r="A43" s="23" t="s">
        <v>83</v>
      </c>
      <c r="B43" s="23" t="s">
        <v>84</v>
      </c>
      <c r="C43" s="11" t="s">
        <v>83</v>
      </c>
      <c r="D43" s="9"/>
      <c r="E43" s="9"/>
      <c r="F43" s="9">
        <f t="shared" si="0"/>
        <v>0</v>
      </c>
      <c r="G43" s="9"/>
      <c r="H43" s="9"/>
      <c r="I43" s="9"/>
      <c r="K43" s="9">
        <f t="shared" si="1"/>
        <v>0</v>
      </c>
      <c r="L43" s="9"/>
      <c r="M43" s="9"/>
      <c r="N43" s="9">
        <f t="shared" si="2"/>
        <v>0</v>
      </c>
      <c r="O43" s="9"/>
      <c r="P43" s="9"/>
    </row>
    <row r="44" spans="1:16" ht="31.5" x14ac:dyDescent="0.25">
      <c r="A44" s="375" t="s">
        <v>37</v>
      </c>
      <c r="B44" s="23" t="s">
        <v>85</v>
      </c>
      <c r="C44" s="11" t="s">
        <v>37</v>
      </c>
      <c r="D44" s="9"/>
      <c r="E44" s="9"/>
      <c r="F44" s="9">
        <f t="shared" si="0"/>
        <v>0</v>
      </c>
      <c r="G44" s="9"/>
      <c r="H44" s="9"/>
      <c r="I44" s="9"/>
      <c r="K44" s="9">
        <f t="shared" si="1"/>
        <v>0</v>
      </c>
      <c r="L44" s="9"/>
      <c r="M44" s="9"/>
      <c r="N44" s="9">
        <f t="shared" si="2"/>
        <v>0</v>
      </c>
      <c r="O44" s="9"/>
      <c r="P44" s="9"/>
    </row>
    <row r="45" spans="1:16" ht="31.5" x14ac:dyDescent="0.25">
      <c r="A45" s="375"/>
      <c r="B45" s="23" t="s">
        <v>86</v>
      </c>
      <c r="C45" s="11" t="s">
        <v>37</v>
      </c>
      <c r="D45" s="9"/>
      <c r="E45" s="9"/>
      <c r="F45" s="9">
        <f t="shared" si="0"/>
        <v>0</v>
      </c>
      <c r="G45" s="9"/>
      <c r="H45" s="9"/>
      <c r="I45" s="9"/>
      <c r="K45" s="9">
        <f t="shared" si="1"/>
        <v>0</v>
      </c>
      <c r="L45" s="9"/>
      <c r="M45" s="9"/>
      <c r="N45" s="9">
        <f t="shared" si="2"/>
        <v>0</v>
      </c>
      <c r="O45" s="9"/>
      <c r="P45" s="9"/>
    </row>
    <row r="46" spans="1:16" x14ac:dyDescent="0.25">
      <c r="A46" s="23" t="s">
        <v>87</v>
      </c>
      <c r="B46" s="23" t="s">
        <v>88</v>
      </c>
      <c r="C46" s="11" t="s">
        <v>20</v>
      </c>
      <c r="D46" s="9">
        <v>1050</v>
      </c>
      <c r="E46" s="9"/>
      <c r="F46" s="9">
        <f t="shared" si="0"/>
        <v>0</v>
      </c>
      <c r="G46" s="54"/>
      <c r="H46" s="9"/>
      <c r="I46" s="9"/>
      <c r="K46" s="9">
        <f t="shared" si="1"/>
        <v>0</v>
      </c>
      <c r="L46" s="53"/>
      <c r="M46" s="9"/>
      <c r="N46" s="9">
        <f t="shared" si="2"/>
        <v>35</v>
      </c>
      <c r="O46" s="53">
        <v>35</v>
      </c>
      <c r="P46" s="9"/>
    </row>
    <row r="47" spans="1:16" x14ac:dyDescent="0.25">
      <c r="A47" s="23" t="s">
        <v>89</v>
      </c>
      <c r="B47" s="23" t="s">
        <v>90</v>
      </c>
      <c r="C47" s="11" t="s">
        <v>89</v>
      </c>
      <c r="D47" s="9"/>
      <c r="E47" s="9"/>
      <c r="F47" s="9">
        <f t="shared" si="0"/>
        <v>0</v>
      </c>
      <c r="G47" s="9"/>
      <c r="H47" s="9"/>
      <c r="I47" s="9"/>
      <c r="K47" s="9">
        <f t="shared" si="1"/>
        <v>0</v>
      </c>
      <c r="L47" s="9"/>
      <c r="M47" s="9"/>
      <c r="N47" s="9">
        <f t="shared" si="2"/>
        <v>0</v>
      </c>
      <c r="O47" s="9"/>
      <c r="P47" s="9"/>
    </row>
    <row r="48" spans="1:16" x14ac:dyDescent="0.25">
      <c r="A48" s="375" t="s">
        <v>91</v>
      </c>
      <c r="B48" s="376" t="s">
        <v>92</v>
      </c>
      <c r="C48" s="11" t="s">
        <v>68</v>
      </c>
      <c r="D48" s="9"/>
      <c r="E48" s="9"/>
      <c r="F48" s="9">
        <f t="shared" si="0"/>
        <v>0</v>
      </c>
      <c r="G48" s="9"/>
      <c r="H48" s="9"/>
      <c r="I48" s="9"/>
      <c r="K48" s="9"/>
      <c r="L48" s="9"/>
      <c r="M48" s="9"/>
      <c r="N48" s="9"/>
      <c r="O48" s="9"/>
      <c r="P48" s="9"/>
    </row>
    <row r="49" spans="1:16" ht="15" customHeight="1" x14ac:dyDescent="0.25">
      <c r="A49" s="375"/>
      <c r="B49" s="377"/>
      <c r="C49" s="11" t="s">
        <v>66</v>
      </c>
      <c r="D49" s="52">
        <v>230</v>
      </c>
      <c r="E49" s="9"/>
      <c r="F49" s="9">
        <f t="shared" si="0"/>
        <v>0</v>
      </c>
      <c r="G49" s="9"/>
      <c r="H49" s="9"/>
      <c r="I49" s="9"/>
      <c r="K49" s="9">
        <f t="shared" si="1"/>
        <v>0</v>
      </c>
      <c r="L49" s="9"/>
      <c r="M49" s="9"/>
      <c r="N49" s="9">
        <f t="shared" si="2"/>
        <v>15</v>
      </c>
      <c r="O49" s="9">
        <v>15</v>
      </c>
      <c r="P49" s="9"/>
    </row>
    <row r="50" spans="1:16" ht="18" customHeight="1" x14ac:dyDescent="0.25">
      <c r="A50" s="375"/>
      <c r="B50" s="23" t="s">
        <v>93</v>
      </c>
      <c r="C50" s="11" t="s">
        <v>68</v>
      </c>
      <c r="D50" s="9"/>
      <c r="E50" s="9"/>
      <c r="F50" s="9">
        <f t="shared" si="0"/>
        <v>0</v>
      </c>
      <c r="G50" s="9"/>
      <c r="H50" s="9"/>
      <c r="I50" s="9"/>
      <c r="K50" s="9">
        <f t="shared" si="1"/>
        <v>0</v>
      </c>
      <c r="L50" s="9"/>
      <c r="M50" s="9"/>
      <c r="N50" s="9">
        <f t="shared" si="2"/>
        <v>0</v>
      </c>
      <c r="O50" s="9"/>
      <c r="P50" s="9"/>
    </row>
    <row r="51" spans="1:16" x14ac:dyDescent="0.25">
      <c r="A51" s="23" t="s">
        <v>94</v>
      </c>
      <c r="B51" s="23" t="s">
        <v>95</v>
      </c>
      <c r="C51" s="24" t="s">
        <v>94</v>
      </c>
      <c r="D51" s="9"/>
      <c r="E51" s="9"/>
      <c r="F51" s="9">
        <f t="shared" si="0"/>
        <v>0</v>
      </c>
      <c r="G51" s="9"/>
      <c r="H51" s="9"/>
      <c r="I51" s="9"/>
      <c r="K51" s="9">
        <f t="shared" si="1"/>
        <v>0</v>
      </c>
      <c r="L51" s="9"/>
      <c r="M51" s="9"/>
      <c r="N51" s="9">
        <f t="shared" si="2"/>
        <v>0</v>
      </c>
      <c r="O51" s="9"/>
      <c r="P51" s="9"/>
    </row>
    <row r="52" spans="1:16" ht="31.5" x14ac:dyDescent="0.25">
      <c r="A52" s="56" t="s">
        <v>96</v>
      </c>
      <c r="B52" s="44" t="s">
        <v>97</v>
      </c>
      <c r="C52" s="16" t="s">
        <v>45</v>
      </c>
      <c r="D52" s="9">
        <v>600</v>
      </c>
      <c r="E52" s="9"/>
      <c r="F52" s="9">
        <f t="shared" si="0"/>
        <v>0</v>
      </c>
      <c r="G52" s="9"/>
      <c r="H52" s="9"/>
      <c r="I52" s="9"/>
      <c r="K52" s="9">
        <f t="shared" si="1"/>
        <v>0</v>
      </c>
      <c r="L52" s="9"/>
      <c r="M52" s="9"/>
      <c r="N52" s="9">
        <f t="shared" si="2"/>
        <v>20</v>
      </c>
      <c r="O52" s="9">
        <v>20</v>
      </c>
      <c r="P52" s="9"/>
    </row>
    <row r="53" spans="1:16" ht="19.899999999999999" customHeight="1" x14ac:dyDescent="0.25">
      <c r="A53" s="23" t="s">
        <v>98</v>
      </c>
      <c r="B53" s="23" t="s">
        <v>99</v>
      </c>
      <c r="C53" s="11" t="s">
        <v>100</v>
      </c>
      <c r="D53" s="9"/>
      <c r="E53" s="9"/>
      <c r="F53" s="9">
        <f t="shared" si="0"/>
        <v>0</v>
      </c>
      <c r="G53" s="9"/>
      <c r="H53" s="9"/>
      <c r="I53" s="9"/>
      <c r="K53" s="9">
        <f t="shared" si="1"/>
        <v>0</v>
      </c>
      <c r="L53" s="9"/>
      <c r="M53" s="9"/>
      <c r="N53" s="9">
        <f t="shared" si="2"/>
        <v>0</v>
      </c>
      <c r="O53" s="9"/>
      <c r="P53" s="9"/>
    </row>
    <row r="54" spans="1:16" ht="19.899999999999999" customHeight="1" x14ac:dyDescent="0.25">
      <c r="A54" s="23" t="s">
        <v>101</v>
      </c>
      <c r="B54" s="23" t="s">
        <v>102</v>
      </c>
      <c r="C54" s="11" t="s">
        <v>101</v>
      </c>
      <c r="D54" s="9"/>
      <c r="E54" s="9"/>
      <c r="F54" s="9">
        <f t="shared" si="0"/>
        <v>0</v>
      </c>
      <c r="G54" s="9"/>
      <c r="H54" s="9"/>
      <c r="I54" s="9"/>
      <c r="K54" s="9">
        <f t="shared" si="1"/>
        <v>0</v>
      </c>
      <c r="L54" s="9"/>
      <c r="M54" s="9"/>
      <c r="N54" s="9">
        <f t="shared" si="2"/>
        <v>0</v>
      </c>
      <c r="O54" s="9"/>
      <c r="P54" s="9"/>
    </row>
    <row r="55" spans="1:16" x14ac:dyDescent="0.25">
      <c r="A55" s="23" t="s">
        <v>103</v>
      </c>
      <c r="B55" s="23" t="s">
        <v>104</v>
      </c>
      <c r="C55" s="25" t="s">
        <v>103</v>
      </c>
      <c r="D55" s="9"/>
      <c r="E55" s="9"/>
      <c r="F55" s="9">
        <f t="shared" si="0"/>
        <v>0</v>
      </c>
      <c r="G55" s="9"/>
      <c r="H55" s="9"/>
      <c r="I55" s="9"/>
      <c r="K55" s="9">
        <f t="shared" si="1"/>
        <v>0</v>
      </c>
      <c r="L55" s="9"/>
      <c r="M55" s="9"/>
      <c r="N55" s="9">
        <f t="shared" si="2"/>
        <v>0</v>
      </c>
      <c r="O55" s="9"/>
      <c r="P55" s="9"/>
    </row>
    <row r="56" spans="1:16" ht="31.5" x14ac:dyDescent="0.25">
      <c r="A56" s="57" t="s">
        <v>109</v>
      </c>
      <c r="B56" s="58"/>
      <c r="C56" s="59"/>
      <c r="D56" s="29">
        <f>D6+D7+SUM(D9:D25)+SUM(D29:D55)</f>
        <v>4030</v>
      </c>
      <c r="E56" s="29">
        <f>SUM(E6:E25)+SUM(E29:E55)</f>
        <v>0</v>
      </c>
      <c r="F56" s="28">
        <f>G56+H56</f>
        <v>350</v>
      </c>
      <c r="G56" s="29">
        <f>SUM(G6:G25)+SUM(G29:G55)</f>
        <v>350</v>
      </c>
      <c r="H56" s="29">
        <f>SUM(H6:H25)+SUM(H29:H55)</f>
        <v>0</v>
      </c>
      <c r="I56" s="29">
        <f>SUM(I6:I25)+SUM(I29:I55)</f>
        <v>0</v>
      </c>
      <c r="K56" s="28">
        <f t="shared" si="1"/>
        <v>0</v>
      </c>
      <c r="L56" s="29">
        <f>SUM(L6:L25)+SUM(L29:L55)</f>
        <v>0</v>
      </c>
      <c r="M56" s="29">
        <f>SUM(M6:M25)+SUM(M29:M55)</f>
        <v>0</v>
      </c>
      <c r="N56" s="28">
        <f t="shared" si="2"/>
        <v>145</v>
      </c>
      <c r="O56" s="29">
        <f>SUM(O6:O25)+SUM(O29:O55)</f>
        <v>130</v>
      </c>
      <c r="P56" s="29">
        <f>SUM(P6:P25)+SUM(P29:P55)</f>
        <v>15</v>
      </c>
    </row>
    <row r="57" spans="1:16" ht="32.450000000000003" customHeight="1" x14ac:dyDescent="0.3">
      <c r="A57" s="60"/>
      <c r="B57" s="60"/>
      <c r="C57" s="60"/>
      <c r="D57" s="60"/>
      <c r="E57" s="60"/>
      <c r="F57" s="60"/>
      <c r="G57" s="60"/>
      <c r="H57" s="60"/>
      <c r="I57" s="60"/>
      <c r="J57" s="33"/>
    </row>
    <row r="59" spans="1:16" x14ac:dyDescent="0.25">
      <c r="B59" s="61"/>
      <c r="C59" s="61"/>
    </row>
    <row r="60" spans="1:16" x14ac:dyDescent="0.25">
      <c r="B60" s="61"/>
      <c r="C60" s="61"/>
    </row>
    <row r="61" spans="1:16" x14ac:dyDescent="0.25">
      <c r="B61" s="61"/>
      <c r="C61" s="61"/>
    </row>
    <row r="62" spans="1:16" x14ac:dyDescent="0.25">
      <c r="A62" s="62"/>
      <c r="B62" s="61"/>
      <c r="C62" s="61"/>
    </row>
    <row r="63" spans="1:16" x14ac:dyDescent="0.25">
      <c r="A63" s="62"/>
      <c r="B63" s="63"/>
      <c r="C63" s="63"/>
    </row>
  </sheetData>
  <mergeCells count="22">
    <mergeCell ref="A48:A50"/>
    <mergeCell ref="B48:B49"/>
    <mergeCell ref="K4:M4"/>
    <mergeCell ref="N4:P4"/>
    <mergeCell ref="A6:A9"/>
    <mergeCell ref="A18:A19"/>
    <mergeCell ref="B18:B19"/>
    <mergeCell ref="A22:A23"/>
    <mergeCell ref="A25:A28"/>
    <mergeCell ref="A29:A31"/>
    <mergeCell ref="A32:A34"/>
    <mergeCell ref="B32:B34"/>
    <mergeCell ref="A44:A45"/>
    <mergeCell ref="B1:I1"/>
    <mergeCell ref="A3:A5"/>
    <mergeCell ref="B3:B5"/>
    <mergeCell ref="C3:C5"/>
    <mergeCell ref="D3:D5"/>
    <mergeCell ref="E3:I3"/>
    <mergeCell ref="E4:E5"/>
    <mergeCell ref="F4:H4"/>
    <mergeCell ref="I4:I5"/>
  </mergeCells>
  <pageMargins left="0.7" right="0.7" top="0.75" bottom="0.75" header="0.3" footer="0.3"/>
  <pageSetup paperSize="9" scale="4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17</vt:i4>
      </vt:variant>
      <vt:variant>
        <vt:lpstr>Именованные диапазоны</vt:lpstr>
      </vt:variant>
      <vt:variant>
        <vt:i4>17</vt:i4>
      </vt:variant>
    </vt:vector>
  </HeadingPairs>
  <TitlesOfParts>
    <vt:vector size="34" baseType="lpstr">
      <vt:lpstr>СВОД КС</vt:lpstr>
      <vt:lpstr>СВОД АПП</vt:lpstr>
      <vt:lpstr>СВОД Проф</vt:lpstr>
      <vt:lpstr>СВОД Мед услуги</vt:lpstr>
      <vt:lpstr>1 ГКБ КС</vt:lpstr>
      <vt:lpstr>4 ГКБ КС</vt:lpstr>
      <vt:lpstr>ООД КС</vt:lpstr>
      <vt:lpstr>Госпиталь КС</vt:lpstr>
      <vt:lpstr>Вичуга КС</vt:lpstr>
      <vt:lpstr>ООД АПП</vt:lpstr>
      <vt:lpstr>Кардио АПП</vt:lpstr>
      <vt:lpstr>ОГВВ АПП</vt:lpstr>
      <vt:lpstr>Кинешма АПП</vt:lpstr>
      <vt:lpstr>Светадар АПП</vt:lpstr>
      <vt:lpstr>ООД Проф</vt:lpstr>
      <vt:lpstr>ГКБ 1 Мед усл</vt:lpstr>
      <vt:lpstr>УЗД Мед усл</vt:lpstr>
      <vt:lpstr>'ГКБ 1 Мед усл'!Заголовки_для_печати</vt:lpstr>
      <vt:lpstr>'Кардио АПП'!Заголовки_для_печати</vt:lpstr>
      <vt:lpstr>'Кинешма АПП'!Заголовки_для_печати</vt:lpstr>
      <vt:lpstr>'ОГВВ АПП'!Заголовки_для_печати</vt:lpstr>
      <vt:lpstr>'ООД АПП'!Заголовки_для_печати</vt:lpstr>
      <vt:lpstr>'Светадар АПП'!Заголовки_для_печати</vt:lpstr>
      <vt:lpstr>'СВОД АПП'!Заголовки_для_печати</vt:lpstr>
      <vt:lpstr>'СВОД Мед услуги'!Заголовки_для_печати</vt:lpstr>
      <vt:lpstr>'СВОД Проф'!Заголовки_для_печати</vt:lpstr>
      <vt:lpstr>'УЗД Мед усл'!Заголовки_для_печати</vt:lpstr>
      <vt:lpstr>'1 ГКБ КС'!Область_печати</vt:lpstr>
      <vt:lpstr>'4 ГКБ КС'!Область_печати</vt:lpstr>
      <vt:lpstr>'Вичуга КС'!Область_печати</vt:lpstr>
      <vt:lpstr>'Госпиталь КС'!Область_печати</vt:lpstr>
      <vt:lpstr>'ООД КС'!Область_печати</vt:lpstr>
      <vt:lpstr>'СВОД АПП'!Область_печати</vt:lpstr>
      <vt:lpstr>'СВОД КС'!Область_печати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razum</dc:creator>
  <cp:lastModifiedBy>Петрова Виктория Викторовна</cp:lastModifiedBy>
  <cp:lastPrinted>2022-07-25T11:48:08Z</cp:lastPrinted>
  <dcterms:created xsi:type="dcterms:W3CDTF">2022-07-01T12:32:03Z</dcterms:created>
  <dcterms:modified xsi:type="dcterms:W3CDTF">2022-07-26T10:49:00Z</dcterms:modified>
</cp:coreProperties>
</file>